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465" windowWidth="10815" windowHeight="5595" activeTab="3"/>
  </bookViews>
  <sheets>
    <sheet name="P&amp;L" sheetId="1" r:id="rId1"/>
    <sheet name="EQUITY" sheetId="2" r:id="rId2"/>
    <sheet name="BS" sheetId="3" r:id="rId3"/>
    <sheet name="CF" sheetId="4" r:id="rId4"/>
  </sheets>
  <definedNames/>
  <calcPr fullCalcOnLoad="1"/>
</workbook>
</file>

<file path=xl/comments3.xml><?xml version="1.0" encoding="utf-8"?>
<comments xmlns="http://schemas.openxmlformats.org/spreadsheetml/2006/main">
  <authors>
    <author>crest builder</author>
  </authors>
  <commentList>
    <comment ref="B58" authorId="0">
      <text>
        <r>
          <rPr>
            <sz val="8"/>
            <rFont val="Tahoma"/>
            <family val="0"/>
          </rPr>
          <t xml:space="preserve">shareholders equity minus goodwill divide by share cap
</t>
        </r>
      </text>
    </comment>
  </commentList>
</comments>
</file>

<file path=xl/sharedStrings.xml><?xml version="1.0" encoding="utf-8"?>
<sst xmlns="http://schemas.openxmlformats.org/spreadsheetml/2006/main" count="168" uniqueCount="136">
  <si>
    <t>INDIVIDUAL PERIOD</t>
  </si>
  <si>
    <t>CUMULATIVE PERIOD</t>
  </si>
  <si>
    <t>Preceding Year</t>
  </si>
  <si>
    <t>Current Year</t>
  </si>
  <si>
    <t>Corresponding</t>
  </si>
  <si>
    <t>Quarter</t>
  </si>
  <si>
    <t>To Date</t>
  </si>
  <si>
    <t>Period</t>
  </si>
  <si>
    <t>RM'000</t>
  </si>
  <si>
    <t>Revenue</t>
  </si>
  <si>
    <t>Cost of Sales</t>
  </si>
  <si>
    <t>Gross Profit</t>
  </si>
  <si>
    <t>Other Operating Income</t>
  </si>
  <si>
    <t>Profit from Operations</t>
  </si>
  <si>
    <t>Administration costs</t>
  </si>
  <si>
    <t>Finance costs</t>
  </si>
  <si>
    <t>Profit before tax</t>
  </si>
  <si>
    <t>Taxation</t>
  </si>
  <si>
    <t>Profit after tax</t>
  </si>
  <si>
    <t>Net profit for the period</t>
  </si>
  <si>
    <t>(Audited)</t>
  </si>
  <si>
    <t>As At End of</t>
  </si>
  <si>
    <t>As At Preceding</t>
  </si>
  <si>
    <t>Current Quarter</t>
  </si>
  <si>
    <t>Financial Year Ended</t>
  </si>
  <si>
    <t xml:space="preserve">MINORITY INTEREST                      </t>
  </si>
  <si>
    <t>Profit before taxation</t>
  </si>
  <si>
    <t>Adjustments for :-</t>
  </si>
  <si>
    <t xml:space="preserve">   Amortisation of goodwill</t>
  </si>
  <si>
    <t xml:space="preserve">   Depreciation</t>
  </si>
  <si>
    <t xml:space="preserve">   Interest income</t>
  </si>
  <si>
    <t>Operating profit before working capital changes</t>
  </si>
  <si>
    <t>Changes in working capital</t>
  </si>
  <si>
    <t xml:space="preserve">   Net change in current assets</t>
  </si>
  <si>
    <t xml:space="preserve">   Net change in current liabilities</t>
  </si>
  <si>
    <t xml:space="preserve">   Income tax paid</t>
  </si>
  <si>
    <t xml:space="preserve">   Acquisition of subsidiary, net of cash acquired</t>
  </si>
  <si>
    <t xml:space="preserve">   Interest received</t>
  </si>
  <si>
    <t xml:space="preserve">   Purchase of property, plant and equipment</t>
  </si>
  <si>
    <t xml:space="preserve">   Fixed deposits with licensed banks</t>
  </si>
  <si>
    <t xml:space="preserve">   Interest paid</t>
  </si>
  <si>
    <t xml:space="preserve">   Proceeds from fixed deposits released</t>
  </si>
  <si>
    <t xml:space="preserve">   Repayment to hire purchase creditors</t>
  </si>
  <si>
    <t>Cash and cash equivalents brought forward</t>
  </si>
  <si>
    <t>Cash and cash equivalents carried forward</t>
  </si>
  <si>
    <t xml:space="preserve">CONDENSED CONSOLIDATED CASH FLOW STATEMENT </t>
  </si>
  <si>
    <t>CAPITAL</t>
  </si>
  <si>
    <t>RESERVE</t>
  </si>
  <si>
    <t>NON-DISTRIBUTABLE</t>
  </si>
  <si>
    <t>TOTAL</t>
  </si>
  <si>
    <t>CONDENSED CONSOLIDATED STATEMENT OF CHANGES IN EQUITY</t>
  </si>
  <si>
    <t xml:space="preserve">          Cash and bank balances                   </t>
  </si>
  <si>
    <t xml:space="preserve">          Fixed deposit with licensed banks</t>
  </si>
  <si>
    <t xml:space="preserve">          Cash and cash equivalents </t>
  </si>
  <si>
    <t>Net tangible assets per share (sen)</t>
  </si>
  <si>
    <t>Amortisation of Goodwill</t>
  </si>
  <si>
    <t xml:space="preserve">   Corporate expenses</t>
  </si>
  <si>
    <t>Issue of warrants</t>
  </si>
  <si>
    <t xml:space="preserve">   Proceeds from issuance of warrants</t>
  </si>
  <si>
    <t>INTANGIBLE ASSETS</t>
  </si>
  <si>
    <t xml:space="preserve">      DIVIDEND PAYABLE                  </t>
  </si>
  <si>
    <t>Dividend</t>
  </si>
  <si>
    <t>Pre-acquisition Loss/(Profit)</t>
  </si>
  <si>
    <t xml:space="preserve">   Payment for restructuring scheme</t>
  </si>
  <si>
    <t>Earnings Per Share (sen) - Basic</t>
  </si>
  <si>
    <t>Conversion of ICULS</t>
  </si>
  <si>
    <t>Conversion of RCULS</t>
  </si>
  <si>
    <t xml:space="preserve">   Dividend paid</t>
  </si>
  <si>
    <t xml:space="preserve">  Less: Fixed deposits pledged</t>
  </si>
  <si>
    <r>
      <t xml:space="preserve">CREST BUILDER HOLDINGS BERHAD </t>
    </r>
    <r>
      <rPr>
        <b/>
        <vertAlign val="superscript"/>
        <sz val="10"/>
        <rFont val="Times New Roman"/>
        <family val="1"/>
      </rPr>
      <t>(573382-P)</t>
    </r>
  </si>
  <si>
    <t xml:space="preserve">                                         - Diluted</t>
  </si>
  <si>
    <t>AS AT 31 MARCH 2004</t>
  </si>
  <si>
    <t>At 1 January 2004</t>
  </si>
  <si>
    <t>OTHER</t>
  </si>
  <si>
    <t xml:space="preserve">   Proceeds from term loan</t>
  </si>
  <si>
    <t>At 31 March 2004</t>
  </si>
  <si>
    <t xml:space="preserve">   Purchase of listing status</t>
  </si>
  <si>
    <t xml:space="preserve">   Dividend Paid</t>
  </si>
  <si>
    <t xml:space="preserve">   Proceeds from issuance of ICULS/RCULS</t>
  </si>
  <si>
    <t>At 1 January 2003</t>
  </si>
  <si>
    <t>Issue of ordinary shares</t>
  </si>
  <si>
    <t>At 31 March 2003</t>
  </si>
  <si>
    <t>Equity component of</t>
  </si>
  <si>
    <t xml:space="preserve">    convertible loan stock</t>
  </si>
  <si>
    <t xml:space="preserve">DISTRIBUTABLE </t>
  </si>
  <si>
    <t>RETAINED</t>
  </si>
  <si>
    <t>SHARE</t>
  </si>
  <si>
    <t>Current Asset</t>
  </si>
  <si>
    <t>Trade and other receivables</t>
  </si>
  <si>
    <t>Tax recoverable</t>
  </si>
  <si>
    <t>Cash and bank balances</t>
  </si>
  <si>
    <t>Current Liabilities</t>
  </si>
  <si>
    <t>Trade and other payables</t>
  </si>
  <si>
    <t>Hire purchase creditors</t>
  </si>
  <si>
    <t>Short term borrowings</t>
  </si>
  <si>
    <t>Provision for taxation</t>
  </si>
  <si>
    <t>Net Current Assets</t>
  </si>
  <si>
    <t>Capital and Reserves</t>
  </si>
  <si>
    <t>Share Capital</t>
  </si>
  <si>
    <t>Reserves</t>
  </si>
  <si>
    <t>Shareholders Equity</t>
  </si>
  <si>
    <t>Long Term and Deferred Liabilities</t>
  </si>
  <si>
    <t>ICULS</t>
  </si>
  <si>
    <t>RCULS</t>
  </si>
  <si>
    <t>Hire Purchase Creditors</t>
  </si>
  <si>
    <t>Term Loan</t>
  </si>
  <si>
    <t>Cash Flows From Operating Activities</t>
  </si>
  <si>
    <t>Cash Flows From Investing Activities</t>
  </si>
  <si>
    <t>Cash Flows From Financing Activities</t>
  </si>
  <si>
    <t>Note:</t>
  </si>
  <si>
    <t>Land held for property development</t>
  </si>
  <si>
    <t>Property, plant and equipment</t>
  </si>
  <si>
    <t>Investment properties</t>
  </si>
  <si>
    <t>Other investment</t>
  </si>
  <si>
    <t>Goodwill on consolidation</t>
  </si>
  <si>
    <t>Deferred Tax Liabilities</t>
  </si>
  <si>
    <t>EARNINGS</t>
  </si>
  <si>
    <t xml:space="preserve">    transferred to liability</t>
  </si>
  <si>
    <t xml:space="preserve">    component</t>
  </si>
  <si>
    <t xml:space="preserve">   Gain on disposal of property, plant and equipment</t>
  </si>
  <si>
    <t xml:space="preserve">   Interest expense</t>
  </si>
  <si>
    <t>Cash (used in) / generated from operations</t>
  </si>
  <si>
    <t xml:space="preserve">   Pre-acquisition loss / (profit)</t>
  </si>
  <si>
    <t>Net cash (used in) / generated from operating activities</t>
  </si>
  <si>
    <t>Net cash (used in) / generated from investing activities</t>
  </si>
  <si>
    <t>Net cash generated from financing activities</t>
  </si>
  <si>
    <t>Net (decrease) / increase in cash and cash equivalents</t>
  </si>
  <si>
    <t xml:space="preserve">   Proceeds from hire purchase creditors</t>
  </si>
  <si>
    <t>The condensed consolidated  statement of changes in  equity should be read in  conjunction with  the audited financial statements for the year ended 31 December 2003 and the accompanying explanatory notes attached to the interim financial statements.</t>
  </si>
  <si>
    <t>The condensed consolidated balance sheet should be  read in conjunction with the audited  financial statements for the year ended 31 December 2003 and the accompanying explanatory notes attached to the interim financial statements.</t>
  </si>
  <si>
    <t>The condensed  consolidated cash flow statement should be read in  conjunction with  the audited  financial statements for the year ended  31 December 2003 and the accompanying  explanatory notes attached to the interim financial statements.</t>
  </si>
  <si>
    <t>CONDENSED CONSOLIDATED INCOME STATEMENT</t>
  </si>
  <si>
    <t>CONDENSED CONSOLIDATED BALANCE SHEET</t>
  </si>
  <si>
    <t>The condensed consolidated income statement should be read in conjunction with the audited financial statements for the year ended 31 December 2003 and the accompanying explanatory notes attached to the interim financial statements.</t>
  </si>
  <si>
    <t>Fixed Deposits with licensed banks</t>
  </si>
  <si>
    <t>FOR THE FIRST QUARTER ENDED 31 MARCH 2004</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</si>
</sst>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_);_(* \(#,##0\);_(* &quot;-&quot;??_);_(@_)"/>
    <numFmt numFmtId="173" formatCode="_(* #,##0.0_);_(* \(#,##0.0\);_(* &quot;-&quot;??_);_(@_)"/>
    <numFmt numFmtId="174" formatCode="&quot;Yes&quot;;&quot;Yes&quot;;&quot;No&quot;"/>
    <numFmt numFmtId="175" formatCode="&quot;True&quot;;&quot;True&quot;;&quot;False&quot;"/>
    <numFmt numFmtId="176" formatCode="&quot;On&quot;;&quot;On&quot;;&quot;Off&quot;"/>
    <numFmt numFmtId="177" formatCode="[$-809]dd\ mmmm\ yyyy"/>
    <numFmt numFmtId="178" formatCode="dd/mm/yyyy;@"/>
    <numFmt numFmtId="179" formatCode="0.0"/>
  </numFmts>
  <fonts count="11">
    <font>
      <sz val="10"/>
      <name val="Arial"/>
      <family val="0"/>
    </font>
    <font>
      <b/>
      <sz val="12"/>
      <name val="Times New Roman"/>
      <family val="1"/>
    </font>
    <font>
      <b/>
      <sz val="10"/>
      <name val="Arial"/>
      <family val="2"/>
    </font>
    <font>
      <sz val="10"/>
      <name val="Times New Roman"/>
      <family val="1"/>
    </font>
    <font>
      <b/>
      <i/>
      <sz val="10"/>
      <name val="Arial"/>
      <family val="2"/>
    </font>
    <font>
      <i/>
      <sz val="8.5"/>
      <name val="Arial"/>
      <family val="2"/>
    </font>
    <font>
      <b/>
      <vertAlign val="superscript"/>
      <sz val="10"/>
      <name val="Times New Roman"/>
      <family val="1"/>
    </font>
    <font>
      <sz val="10"/>
      <color indexed="14"/>
      <name val="Arial"/>
      <family val="0"/>
    </font>
    <font>
      <sz val="8"/>
      <name val="Tahoma"/>
      <family val="0"/>
    </font>
    <font>
      <sz val="10"/>
      <color indexed="10"/>
      <name val="Arial"/>
      <family val="0"/>
    </font>
    <font>
      <b/>
      <sz val="8"/>
      <name val="Arial"/>
      <family val="2"/>
    </font>
  </fonts>
  <fills count="2">
    <fill>
      <patternFill/>
    </fill>
    <fill>
      <patternFill patternType="gray125"/>
    </fill>
  </fills>
  <borders count="10">
    <border>
      <left/>
      <right/>
      <top/>
      <bottom/>
      <diagonal/>
    </border>
    <border>
      <left>
        <color indexed="63"/>
      </left>
      <right>
        <color indexed="63"/>
      </right>
      <top>
        <color indexed="63"/>
      </top>
      <bottom style="medium"/>
    </border>
    <border>
      <left>
        <color indexed="63"/>
      </left>
      <right>
        <color indexed="63"/>
      </right>
      <top>
        <color indexed="63"/>
      </top>
      <bottom style="thick"/>
    </border>
    <border>
      <left>
        <color indexed="63"/>
      </left>
      <right>
        <color indexed="63"/>
      </right>
      <top style="thin"/>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style="medium"/>
    </border>
    <border>
      <left style="medium"/>
      <right style="medium"/>
      <top>
        <color indexed="63"/>
      </top>
      <bottom>
        <color indexed="63"/>
      </bottom>
    </border>
    <border>
      <left>
        <color indexed="63"/>
      </left>
      <right>
        <color indexed="63"/>
      </right>
      <top style="medium"/>
      <bottom>
        <color indexed="63"/>
      </bottom>
    </border>
    <border>
      <left style="medium"/>
      <right style="medium"/>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72">
    <xf numFmtId="0" fontId="0" fillId="0" borderId="0" xfId="0" applyAlignment="1">
      <alignment/>
    </xf>
    <xf numFmtId="172" fontId="2" fillId="0" borderId="0" xfId="15" applyNumberFormat="1" applyFont="1" applyAlignment="1">
      <alignment horizontal="center"/>
    </xf>
    <xf numFmtId="172" fontId="0" fillId="0" borderId="0" xfId="15" applyNumberFormat="1" applyAlignment="1">
      <alignment/>
    </xf>
    <xf numFmtId="172" fontId="0" fillId="0" borderId="1" xfId="15" applyNumberFormat="1" applyBorder="1" applyAlignment="1">
      <alignment/>
    </xf>
    <xf numFmtId="172" fontId="0" fillId="0" borderId="2" xfId="15" applyNumberFormat="1" applyBorder="1" applyAlignment="1">
      <alignment/>
    </xf>
    <xf numFmtId="172" fontId="0" fillId="0" borderId="0" xfId="15" applyNumberFormat="1" applyAlignment="1">
      <alignment horizontal="left"/>
    </xf>
    <xf numFmtId="0" fontId="3" fillId="0" borderId="0" xfId="0" applyFont="1" applyAlignment="1">
      <alignment/>
    </xf>
    <xf numFmtId="172" fontId="0" fillId="0" borderId="3" xfId="15" applyNumberFormat="1" applyBorder="1" applyAlignment="1">
      <alignment/>
    </xf>
    <xf numFmtId="0" fontId="4" fillId="0" borderId="0" xfId="0" applyFont="1" applyAlignment="1">
      <alignment/>
    </xf>
    <xf numFmtId="173" fontId="0" fillId="0" borderId="4" xfId="15" applyNumberFormat="1" applyBorder="1" applyAlignment="1">
      <alignment/>
    </xf>
    <xf numFmtId="173" fontId="0" fillId="0" borderId="1" xfId="15" applyNumberFormat="1" applyBorder="1" applyAlignment="1">
      <alignment/>
    </xf>
    <xf numFmtId="0" fontId="5" fillId="0" borderId="0" xfId="0" applyFont="1" applyAlignment="1">
      <alignment/>
    </xf>
    <xf numFmtId="172" fontId="0" fillId="0" borderId="0" xfId="15" applyNumberFormat="1" applyAlignment="1">
      <alignment/>
    </xf>
    <xf numFmtId="178" fontId="2" fillId="0" borderId="0" xfId="15" applyNumberFormat="1" applyFont="1" applyAlignment="1">
      <alignment horizontal="center"/>
    </xf>
    <xf numFmtId="14" fontId="2" fillId="0" borderId="0" xfId="15" applyNumberFormat="1" applyFont="1" applyAlignment="1">
      <alignment horizontal="center"/>
    </xf>
    <xf numFmtId="179" fontId="0" fillId="0" borderId="1" xfId="15" applyNumberFormat="1" applyBorder="1" applyAlignment="1">
      <alignment/>
    </xf>
    <xf numFmtId="179" fontId="0" fillId="0" borderId="4" xfId="15" applyNumberFormat="1" applyBorder="1" applyAlignment="1">
      <alignment/>
    </xf>
    <xf numFmtId="172" fontId="7" fillId="0" borderId="0" xfId="15" applyNumberFormat="1" applyFont="1" applyAlignment="1">
      <alignment/>
    </xf>
    <xf numFmtId="172" fontId="0" fillId="0" borderId="0" xfId="15" applyNumberFormat="1" applyFont="1" applyAlignment="1">
      <alignment/>
    </xf>
    <xf numFmtId="172" fontId="0" fillId="0" borderId="0" xfId="15" applyNumberFormat="1" applyFont="1" applyAlignment="1">
      <alignment/>
    </xf>
    <xf numFmtId="169" fontId="0" fillId="0" borderId="0" xfId="15" applyNumberFormat="1" applyBorder="1" applyAlignment="1">
      <alignment/>
    </xf>
    <xf numFmtId="172" fontId="0" fillId="0" borderId="0" xfId="15" applyNumberFormat="1" applyBorder="1" applyAlignment="1">
      <alignment/>
    </xf>
    <xf numFmtId="172" fontId="0" fillId="0" borderId="0" xfId="15" applyNumberFormat="1" applyFont="1" applyBorder="1" applyAlignment="1">
      <alignment/>
    </xf>
    <xf numFmtId="172" fontId="0" fillId="0" borderId="0" xfId="0" applyNumberFormat="1" applyBorder="1" applyAlignment="1">
      <alignment/>
    </xf>
    <xf numFmtId="0" fontId="0" fillId="0" borderId="0" xfId="0" applyBorder="1" applyAlignment="1">
      <alignment/>
    </xf>
    <xf numFmtId="0" fontId="2" fillId="0" borderId="0" xfId="0" applyFont="1" applyBorder="1" applyAlignment="1">
      <alignment horizontal="center"/>
    </xf>
    <xf numFmtId="172" fontId="2" fillId="0" borderId="0" xfId="15" applyNumberFormat="1" applyFont="1" applyBorder="1" applyAlignment="1">
      <alignment horizontal="center"/>
    </xf>
    <xf numFmtId="169" fontId="0" fillId="0" borderId="1" xfId="15" applyNumberFormat="1" applyBorder="1" applyAlignment="1">
      <alignment/>
    </xf>
    <xf numFmtId="169" fontId="0" fillId="0" borderId="5" xfId="15" applyNumberFormat="1" applyBorder="1" applyAlignment="1">
      <alignment/>
    </xf>
    <xf numFmtId="169" fontId="0" fillId="0" borderId="6" xfId="15" applyNumberFormat="1" applyBorder="1" applyAlignment="1">
      <alignment/>
    </xf>
    <xf numFmtId="169" fontId="0" fillId="0" borderId="7" xfId="15" applyNumberFormat="1" applyBorder="1" applyAlignment="1">
      <alignment/>
    </xf>
    <xf numFmtId="169" fontId="0" fillId="0" borderId="4" xfId="15" applyNumberFormat="1" applyBorder="1" applyAlignment="1">
      <alignment/>
    </xf>
    <xf numFmtId="172" fontId="0" fillId="0" borderId="8" xfId="0" applyNumberFormat="1" applyBorder="1" applyAlignment="1">
      <alignment/>
    </xf>
    <xf numFmtId="172" fontId="0" fillId="0" borderId="1" xfId="15" applyNumberFormat="1" applyFont="1" applyBorder="1" applyAlignment="1">
      <alignment/>
    </xf>
    <xf numFmtId="172" fontId="0" fillId="0" borderId="4" xfId="0" applyNumberFormat="1" applyBorder="1" applyAlignment="1">
      <alignment/>
    </xf>
    <xf numFmtId="0" fontId="1" fillId="0" borderId="0" xfId="0" applyFont="1" applyAlignment="1">
      <alignment horizontal="center"/>
    </xf>
    <xf numFmtId="0" fontId="2" fillId="0" borderId="0" xfId="0" applyFont="1" applyAlignment="1">
      <alignment/>
    </xf>
    <xf numFmtId="172" fontId="2" fillId="0" borderId="0" xfId="15" applyNumberFormat="1" applyFont="1" applyAlignment="1">
      <alignment/>
    </xf>
    <xf numFmtId="172" fontId="2" fillId="0" borderId="1" xfId="15" applyNumberFormat="1" applyFont="1" applyBorder="1" applyAlignment="1">
      <alignment horizontal="center"/>
    </xf>
    <xf numFmtId="172" fontId="2" fillId="0" borderId="1" xfId="15" applyNumberFormat="1" applyFont="1" applyBorder="1" applyAlignment="1">
      <alignment horizontal="right"/>
    </xf>
    <xf numFmtId="172" fontId="2" fillId="0" borderId="0" xfId="15" applyNumberFormat="1" applyFont="1" applyAlignment="1">
      <alignment horizontal="right"/>
    </xf>
    <xf numFmtId="172" fontId="2" fillId="0" borderId="0" xfId="15" applyNumberFormat="1" applyFont="1" applyBorder="1" applyAlignment="1">
      <alignment horizontal="right"/>
    </xf>
    <xf numFmtId="0" fontId="0" fillId="0" borderId="0" xfId="0" applyFont="1" applyAlignment="1">
      <alignment/>
    </xf>
    <xf numFmtId="172" fontId="0" fillId="0" borderId="0" xfId="15" applyNumberFormat="1" applyFont="1" applyAlignment="1">
      <alignment horizontal="left"/>
    </xf>
    <xf numFmtId="172" fontId="0" fillId="0" borderId="0" xfId="15" applyNumberFormat="1" applyFont="1" applyAlignment="1">
      <alignment/>
    </xf>
    <xf numFmtId="172" fontId="0" fillId="0" borderId="1" xfId="15" applyNumberFormat="1" applyFont="1" applyBorder="1" applyAlignment="1">
      <alignment horizontal="left"/>
    </xf>
    <xf numFmtId="172" fontId="0" fillId="0" borderId="1" xfId="15" applyNumberFormat="1" applyFont="1" applyBorder="1" applyAlignment="1">
      <alignment/>
    </xf>
    <xf numFmtId="172" fontId="7" fillId="0" borderId="0" xfId="15" applyNumberFormat="1" applyFont="1" applyAlignment="1">
      <alignment/>
    </xf>
    <xf numFmtId="172" fontId="0" fillId="0" borderId="5" xfId="15" applyNumberFormat="1" applyFont="1" applyBorder="1" applyAlignment="1">
      <alignment horizontal="left"/>
    </xf>
    <xf numFmtId="172" fontId="0" fillId="0" borderId="5" xfId="15" applyNumberFormat="1" applyFont="1" applyBorder="1" applyAlignment="1">
      <alignment/>
    </xf>
    <xf numFmtId="172" fontId="0" fillId="0" borderId="7" xfId="15" applyNumberFormat="1" applyFont="1" applyBorder="1" applyAlignment="1">
      <alignment horizontal="left"/>
    </xf>
    <xf numFmtId="172" fontId="0" fillId="0" borderId="7" xfId="15" applyNumberFormat="1" applyFont="1" applyBorder="1" applyAlignment="1">
      <alignment/>
    </xf>
    <xf numFmtId="172" fontId="0" fillId="0" borderId="9" xfId="15" applyNumberFormat="1" applyFont="1" applyBorder="1" applyAlignment="1">
      <alignment horizontal="left"/>
    </xf>
    <xf numFmtId="172" fontId="0" fillId="0" borderId="9" xfId="15" applyNumberFormat="1" applyFont="1" applyBorder="1" applyAlignment="1">
      <alignment/>
    </xf>
    <xf numFmtId="172" fontId="0" fillId="0" borderId="4" xfId="15" applyNumberFormat="1" applyFont="1" applyBorder="1" applyAlignment="1">
      <alignment horizontal="left"/>
    </xf>
    <xf numFmtId="172" fontId="0" fillId="0" borderId="6" xfId="15" applyNumberFormat="1" applyFont="1" applyBorder="1" applyAlignment="1">
      <alignment horizontal="left"/>
    </xf>
    <xf numFmtId="172" fontId="0" fillId="0" borderId="6" xfId="15" applyNumberFormat="1" applyFont="1" applyBorder="1" applyAlignment="1">
      <alignment/>
    </xf>
    <xf numFmtId="171" fontId="0" fillId="0" borderId="1" xfId="15" applyNumberFormat="1" applyFont="1" applyBorder="1" applyAlignment="1">
      <alignment horizontal="left"/>
    </xf>
    <xf numFmtId="2" fontId="0" fillId="0" borderId="1" xfId="15" applyNumberFormat="1" applyFont="1" applyBorder="1" applyAlignment="1">
      <alignment/>
    </xf>
    <xf numFmtId="169" fontId="9" fillId="0" borderId="0" xfId="15" applyNumberFormat="1" applyFont="1" applyBorder="1" applyAlignment="1">
      <alignment/>
    </xf>
    <xf numFmtId="169" fontId="9" fillId="0" borderId="1" xfId="15" applyNumberFormat="1" applyFont="1" applyBorder="1" applyAlignment="1">
      <alignment/>
    </xf>
    <xf numFmtId="169" fontId="9" fillId="0" borderId="5" xfId="15" applyNumberFormat="1" applyFont="1" applyBorder="1" applyAlignment="1">
      <alignment/>
    </xf>
    <xf numFmtId="169" fontId="0" fillId="0" borderId="0" xfId="15" applyNumberFormat="1" applyFont="1" applyBorder="1" applyAlignment="1">
      <alignment/>
    </xf>
    <xf numFmtId="169" fontId="0" fillId="0" borderId="1" xfId="15" applyNumberFormat="1" applyFont="1" applyBorder="1" applyAlignment="1">
      <alignment/>
    </xf>
    <xf numFmtId="0" fontId="9" fillId="0" borderId="0" xfId="0" applyFont="1" applyBorder="1" applyAlignment="1">
      <alignment/>
    </xf>
    <xf numFmtId="169" fontId="0" fillId="0" borderId="5" xfId="15" applyNumberFormat="1" applyFont="1" applyBorder="1" applyAlignment="1">
      <alignment/>
    </xf>
    <xf numFmtId="169" fontId="0" fillId="0" borderId="6" xfId="15" applyNumberFormat="1" applyFont="1" applyBorder="1" applyAlignment="1">
      <alignment/>
    </xf>
    <xf numFmtId="169" fontId="0" fillId="0" borderId="4" xfId="15" applyNumberFormat="1" applyFont="1" applyBorder="1" applyAlignment="1">
      <alignment/>
    </xf>
    <xf numFmtId="169" fontId="0" fillId="0" borderId="7" xfId="15" applyNumberFormat="1" applyFont="1" applyBorder="1" applyAlignment="1">
      <alignment/>
    </xf>
    <xf numFmtId="0" fontId="0" fillId="0" borderId="0" xfId="0" applyAlignment="1">
      <alignment horizontal="justify" vertical="justify" wrapText="1"/>
    </xf>
    <xf numFmtId="172" fontId="2" fillId="0" borderId="1" xfId="15" applyNumberFormat="1" applyFont="1" applyBorder="1" applyAlignment="1">
      <alignment horizontal="center"/>
    </xf>
    <xf numFmtId="0" fontId="1" fillId="0" borderId="0" xfId="0" applyFont="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58"/>
  <sheetViews>
    <sheetView workbookViewId="0" topLeftCell="A1">
      <selection activeCell="A4" sqref="A4"/>
    </sheetView>
  </sheetViews>
  <sheetFormatPr defaultColWidth="9.140625" defaultRowHeight="12.75"/>
  <cols>
    <col min="1" max="1" width="29.140625" style="0" customWidth="1"/>
    <col min="2" max="2" width="12.8515625" style="2" customWidth="1"/>
    <col min="3" max="3" width="1.7109375" style="2" customWidth="1"/>
    <col min="4" max="4" width="15.7109375" style="2" customWidth="1"/>
    <col min="5" max="5" width="1.7109375" style="2" customWidth="1"/>
    <col min="6" max="6" width="13.28125" style="2" customWidth="1"/>
    <col min="7" max="7" width="1.7109375" style="2" customWidth="1"/>
    <col min="8" max="8" width="16.421875" style="2" customWidth="1"/>
  </cols>
  <sheetData>
    <row r="1" spans="1:9" ht="16.5">
      <c r="A1" s="71" t="s">
        <v>69</v>
      </c>
      <c r="B1" s="71"/>
      <c r="C1" s="71"/>
      <c r="D1" s="71"/>
      <c r="E1" s="71"/>
      <c r="F1" s="71"/>
      <c r="G1" s="71"/>
      <c r="H1" s="71"/>
      <c r="I1" s="71"/>
    </row>
    <row r="2" spans="1:9" ht="15.75">
      <c r="A2" s="71" t="s">
        <v>131</v>
      </c>
      <c r="B2" s="71"/>
      <c r="C2" s="71"/>
      <c r="D2" s="71"/>
      <c r="E2" s="71"/>
      <c r="F2" s="71"/>
      <c r="G2" s="71"/>
      <c r="H2" s="71"/>
      <c r="I2" s="71"/>
    </row>
    <row r="3" spans="1:9" ht="15.75">
      <c r="A3" s="71" t="s">
        <v>135</v>
      </c>
      <c r="B3" s="71"/>
      <c r="C3" s="71"/>
      <c r="D3" s="71"/>
      <c r="E3" s="71"/>
      <c r="F3" s="71"/>
      <c r="G3" s="71"/>
      <c r="H3" s="71"/>
      <c r="I3" s="71"/>
    </row>
    <row r="7" spans="2:8" ht="13.5" thickBot="1">
      <c r="B7" s="70" t="s">
        <v>0</v>
      </c>
      <c r="C7" s="70"/>
      <c r="D7" s="70"/>
      <c r="F7" s="70" t="s">
        <v>1</v>
      </c>
      <c r="G7" s="70"/>
      <c r="H7" s="70"/>
    </row>
    <row r="8" spans="4:8" ht="17.25" customHeight="1">
      <c r="D8" s="1" t="s">
        <v>2</v>
      </c>
      <c r="H8" s="1" t="s">
        <v>2</v>
      </c>
    </row>
    <row r="9" spans="2:8" ht="12.75">
      <c r="B9" s="1" t="s">
        <v>3</v>
      </c>
      <c r="D9" s="1" t="s">
        <v>4</v>
      </c>
      <c r="F9" s="1" t="s">
        <v>3</v>
      </c>
      <c r="H9" s="1" t="s">
        <v>4</v>
      </c>
    </row>
    <row r="10" spans="2:8" ht="12.75">
      <c r="B10" s="1" t="s">
        <v>5</v>
      </c>
      <c r="D10" s="1" t="s">
        <v>5</v>
      </c>
      <c r="F10" s="1" t="s">
        <v>6</v>
      </c>
      <c r="H10" s="1" t="s">
        <v>7</v>
      </c>
    </row>
    <row r="11" spans="2:8" ht="12.75">
      <c r="B11" s="13">
        <v>38077</v>
      </c>
      <c r="D11" s="13">
        <v>37711</v>
      </c>
      <c r="F11" s="14">
        <f>B11</f>
        <v>38077</v>
      </c>
      <c r="H11" s="13">
        <v>37711</v>
      </c>
    </row>
    <row r="12" spans="2:8" ht="12.75">
      <c r="B12" s="1" t="s">
        <v>8</v>
      </c>
      <c r="D12" s="1" t="s">
        <v>8</v>
      </c>
      <c r="F12" s="1" t="s">
        <v>8</v>
      </c>
      <c r="H12" s="1" t="s">
        <v>8</v>
      </c>
    </row>
    <row r="15" spans="1:8" ht="12.75">
      <c r="A15" t="s">
        <v>9</v>
      </c>
      <c r="B15" s="2">
        <v>56297</v>
      </c>
      <c r="D15" s="2">
        <v>32723</v>
      </c>
      <c r="F15" s="2">
        <v>56297</v>
      </c>
      <c r="H15" s="2">
        <v>32723</v>
      </c>
    </row>
    <row r="17" spans="1:8" ht="13.5" thickBot="1">
      <c r="A17" t="s">
        <v>10</v>
      </c>
      <c r="B17" s="3">
        <v>-46887</v>
      </c>
      <c r="D17" s="3">
        <v>-25748</v>
      </c>
      <c r="F17" s="3">
        <v>-46887</v>
      </c>
      <c r="H17" s="3">
        <v>-25748</v>
      </c>
    </row>
    <row r="19" spans="1:8" ht="12.75">
      <c r="A19" t="s">
        <v>11</v>
      </c>
      <c r="B19" s="2">
        <f>SUM(B15:B18)</f>
        <v>9410</v>
      </c>
      <c r="D19" s="2">
        <f>SUM(D15:D18)</f>
        <v>6975</v>
      </c>
      <c r="F19" s="2">
        <f>SUM(F15:F18)</f>
        <v>9410</v>
      </c>
      <c r="H19" s="2">
        <f>SUM(H15:H18)</f>
        <v>6975</v>
      </c>
    </row>
    <row r="21" spans="1:8" ht="13.5" thickBot="1">
      <c r="A21" t="s">
        <v>12</v>
      </c>
      <c r="B21" s="3">
        <v>237</v>
      </c>
      <c r="D21" s="3">
        <v>242</v>
      </c>
      <c r="F21" s="3">
        <v>237</v>
      </c>
      <c r="H21" s="3">
        <v>242</v>
      </c>
    </row>
    <row r="22" spans="2:8" ht="12.75">
      <c r="B22" s="2">
        <f>SUM(B19:B21)</f>
        <v>9647</v>
      </c>
      <c r="D22" s="2">
        <f>SUM(D19:D21)</f>
        <v>7217</v>
      </c>
      <c r="F22" s="2">
        <f>SUM(F19:F21)</f>
        <v>9647</v>
      </c>
      <c r="H22" s="2">
        <f>SUM(H19:H21)</f>
        <v>7217</v>
      </c>
    </row>
    <row r="24" spans="1:8" ht="12.75">
      <c r="A24" t="s">
        <v>14</v>
      </c>
      <c r="B24" s="2">
        <v>-2199</v>
      </c>
      <c r="D24" s="2">
        <v>-1610</v>
      </c>
      <c r="F24" s="2">
        <v>-2199</v>
      </c>
      <c r="H24" s="2">
        <v>-1610</v>
      </c>
    </row>
    <row r="25" spans="1:8" ht="13.5" thickBot="1">
      <c r="A25" t="s">
        <v>55</v>
      </c>
      <c r="B25" s="3">
        <v>-762</v>
      </c>
      <c r="D25" s="3">
        <v>0</v>
      </c>
      <c r="F25" s="3">
        <v>-762</v>
      </c>
      <c r="H25" s="3">
        <v>0</v>
      </c>
    </row>
    <row r="27" spans="1:8" ht="12.75">
      <c r="A27" t="s">
        <v>13</v>
      </c>
      <c r="B27" s="2">
        <f>SUM(B22:B26)</f>
        <v>6686</v>
      </c>
      <c r="D27" s="2">
        <f>SUM(D22:D25)</f>
        <v>5607</v>
      </c>
      <c r="F27" s="2">
        <f>SUM(F22:F25)</f>
        <v>6686</v>
      </c>
      <c r="H27" s="2">
        <f>SUM(H22:H25)</f>
        <v>5607</v>
      </c>
    </row>
    <row r="29" spans="1:8" ht="13.5" thickBot="1">
      <c r="A29" t="s">
        <v>15</v>
      </c>
      <c r="B29" s="3">
        <v>-318</v>
      </c>
      <c r="D29" s="3">
        <v>-113</v>
      </c>
      <c r="F29" s="3">
        <v>-318</v>
      </c>
      <c r="H29" s="3">
        <v>-113</v>
      </c>
    </row>
    <row r="31" spans="1:8" ht="12.75">
      <c r="A31" t="s">
        <v>16</v>
      </c>
      <c r="B31" s="2">
        <f>SUM(B27:B29)</f>
        <v>6368</v>
      </c>
      <c r="D31" s="2">
        <f>SUM(D27:D29)</f>
        <v>5494</v>
      </c>
      <c r="F31" s="2">
        <f>SUM(F27:F29)</f>
        <v>6368</v>
      </c>
      <c r="H31" s="2">
        <f>SUM(H27:H29)</f>
        <v>5494</v>
      </c>
    </row>
    <row r="33" spans="1:8" ht="13.5" thickBot="1">
      <c r="A33" t="s">
        <v>17</v>
      </c>
      <c r="B33" s="3">
        <v>-2047</v>
      </c>
      <c r="D33" s="3">
        <v>-1524</v>
      </c>
      <c r="F33" s="3">
        <v>-2047</v>
      </c>
      <c r="H33" s="3">
        <v>-1524</v>
      </c>
    </row>
    <row r="35" spans="1:8" ht="12.75">
      <c r="A35" t="s">
        <v>18</v>
      </c>
      <c r="B35" s="2">
        <f>SUM(B31:B34)</f>
        <v>4321</v>
      </c>
      <c r="D35" s="2">
        <f>SUM(D31:D34)</f>
        <v>3970</v>
      </c>
      <c r="F35" s="2">
        <f>SUM(F31:F34)</f>
        <v>4321</v>
      </c>
      <c r="H35" s="2">
        <f>SUM(H31:H34)</f>
        <v>3970</v>
      </c>
    </row>
    <row r="37" spans="1:8" ht="13.5" thickBot="1">
      <c r="A37" t="s">
        <v>62</v>
      </c>
      <c r="B37" s="3">
        <v>12</v>
      </c>
      <c r="D37" s="3">
        <v>-2063</v>
      </c>
      <c r="F37" s="3">
        <v>12</v>
      </c>
      <c r="H37" s="3">
        <v>-2063</v>
      </c>
    </row>
    <row r="39" spans="1:8" ht="13.5" thickBot="1">
      <c r="A39" t="s">
        <v>19</v>
      </c>
      <c r="B39" s="4">
        <f>SUM(B35:B38)</f>
        <v>4333</v>
      </c>
      <c r="D39" s="4">
        <f>SUM(D35:D38)</f>
        <v>1907</v>
      </c>
      <c r="F39" s="4">
        <f>SUM(F35:F38)</f>
        <v>4333</v>
      </c>
      <c r="H39" s="4">
        <f>SUM(H35:H38)</f>
        <v>1907</v>
      </c>
    </row>
    <row r="40" ht="13.5" thickTop="1"/>
    <row r="42" spans="1:8" ht="13.5" thickBot="1">
      <c r="A42" t="s">
        <v>64</v>
      </c>
      <c r="B42" s="10">
        <v>3.8</v>
      </c>
      <c r="D42" s="15">
        <v>5.2</v>
      </c>
      <c r="F42" s="10">
        <v>3.8</v>
      </c>
      <c r="H42" s="15">
        <v>5.2</v>
      </c>
    </row>
    <row r="43" spans="1:8" ht="13.5" thickBot="1">
      <c r="A43" t="s">
        <v>70</v>
      </c>
      <c r="B43" s="9">
        <v>3.4</v>
      </c>
      <c r="D43" s="16">
        <v>4.5</v>
      </c>
      <c r="F43" s="9">
        <v>3.4</v>
      </c>
      <c r="H43" s="16">
        <v>4.5</v>
      </c>
    </row>
    <row r="46" ht="12.75">
      <c r="A46" s="11"/>
    </row>
    <row r="47" ht="12.75">
      <c r="A47" s="11"/>
    </row>
    <row r="48" ht="12.75">
      <c r="A48" s="11"/>
    </row>
    <row r="49" ht="12.75">
      <c r="A49" s="11"/>
    </row>
    <row r="50" ht="12.75">
      <c r="A50" s="11"/>
    </row>
    <row r="51" ht="12.75">
      <c r="A51" s="11"/>
    </row>
    <row r="52" spans="1:8" ht="12.75" customHeight="1">
      <c r="A52" s="69" t="s">
        <v>133</v>
      </c>
      <c r="B52" s="69"/>
      <c r="C52" s="69"/>
      <c r="D52" s="69"/>
      <c r="E52" s="69"/>
      <c r="F52" s="69"/>
      <c r="G52" s="69"/>
      <c r="H52" s="69"/>
    </row>
    <row r="53" spans="1:8" ht="12.75">
      <c r="A53" s="69"/>
      <c r="B53" s="69"/>
      <c r="C53" s="69"/>
      <c r="D53" s="69"/>
      <c r="E53" s="69"/>
      <c r="F53" s="69"/>
      <c r="G53" s="69"/>
      <c r="H53" s="69"/>
    </row>
    <row r="54" spans="1:8" ht="12.75">
      <c r="A54" s="69"/>
      <c r="B54" s="69"/>
      <c r="C54" s="69"/>
      <c r="D54" s="69"/>
      <c r="E54" s="69"/>
      <c r="F54" s="69"/>
      <c r="G54" s="69"/>
      <c r="H54" s="69"/>
    </row>
    <row r="55" spans="1:8" ht="12.75">
      <c r="A55" s="11"/>
      <c r="B55" s="12"/>
      <c r="C55" s="12"/>
      <c r="D55" s="12"/>
      <c r="E55" s="12"/>
      <c r="F55" s="12"/>
      <c r="G55" s="12"/>
      <c r="H55" s="12"/>
    </row>
    <row r="56" spans="1:8" ht="12.75">
      <c r="A56" s="11"/>
      <c r="B56" s="12"/>
      <c r="C56" s="12"/>
      <c r="D56" s="12"/>
      <c r="E56" s="12"/>
      <c r="F56" s="12"/>
      <c r="G56" s="12"/>
      <c r="H56" s="12"/>
    </row>
    <row r="57" spans="1:8" ht="12.75">
      <c r="A57" s="11"/>
      <c r="B57" s="12"/>
      <c r="C57" s="12"/>
      <c r="D57" s="12"/>
      <c r="E57" s="12"/>
      <c r="F57" s="12"/>
      <c r="G57" s="12"/>
      <c r="H57" s="12"/>
    </row>
    <row r="58" spans="1:8" ht="12.75">
      <c r="A58" s="11"/>
      <c r="B58" s="12"/>
      <c r="C58" s="12"/>
      <c r="D58" s="12"/>
      <c r="E58" s="12"/>
      <c r="F58" s="12"/>
      <c r="G58" s="12"/>
      <c r="H58" s="12"/>
    </row>
  </sheetData>
  <mergeCells count="6">
    <mergeCell ref="A52:H54"/>
    <mergeCell ref="B7:D7"/>
    <mergeCell ref="F7:H7"/>
    <mergeCell ref="A1:I1"/>
    <mergeCell ref="A2:I2"/>
    <mergeCell ref="A3:I3"/>
  </mergeCells>
  <printOptions/>
  <pageMargins left="0.75" right="0.43" top="0.78" bottom="0.59" header="0.58" footer="0.41"/>
  <pageSetup horizontalDpi="600" verticalDpi="600" orientation="portrait" r:id="rId1"/>
  <headerFooter alignWithMargins="0">
    <oddFooter>&amp;C1</oddFooter>
  </headerFooter>
</worksheet>
</file>

<file path=xl/worksheets/sheet2.xml><?xml version="1.0" encoding="utf-8"?>
<worksheet xmlns="http://schemas.openxmlformats.org/spreadsheetml/2006/main" xmlns:r="http://schemas.openxmlformats.org/officeDocument/2006/relationships">
  <dimension ref="A1:J63"/>
  <sheetViews>
    <sheetView workbookViewId="0" topLeftCell="A1">
      <selection activeCell="B19" sqref="B19"/>
    </sheetView>
  </sheetViews>
  <sheetFormatPr defaultColWidth="9.140625" defaultRowHeight="12.75"/>
  <cols>
    <col min="1" max="1" width="21.7109375" style="0" customWidth="1"/>
    <col min="2" max="2" width="12.7109375" style="2" customWidth="1"/>
    <col min="3" max="3" width="1.57421875" style="2" customWidth="1"/>
    <col min="4" max="5" width="13.7109375" style="2" customWidth="1"/>
    <col min="6" max="6" width="1.57421875" style="2" customWidth="1"/>
    <col min="7" max="7" width="14.7109375" style="2" customWidth="1"/>
    <col min="8" max="8" width="1.57421875" style="2" customWidth="1"/>
    <col min="9" max="9" width="13.00390625" style="2" customWidth="1"/>
  </cols>
  <sheetData>
    <row r="1" spans="1:10" ht="16.5">
      <c r="A1" s="71" t="s">
        <v>69</v>
      </c>
      <c r="B1" s="71"/>
      <c r="C1" s="71"/>
      <c r="D1" s="71"/>
      <c r="E1" s="71"/>
      <c r="F1" s="71"/>
      <c r="G1" s="71"/>
      <c r="H1" s="71"/>
      <c r="I1" s="71"/>
      <c r="J1" s="71"/>
    </row>
    <row r="2" spans="1:10" ht="15.75">
      <c r="A2" s="71" t="s">
        <v>50</v>
      </c>
      <c r="B2" s="71"/>
      <c r="C2" s="71"/>
      <c r="D2" s="71"/>
      <c r="E2" s="71"/>
      <c r="F2" s="71"/>
      <c r="G2" s="71"/>
      <c r="H2" s="71"/>
      <c r="I2" s="71"/>
      <c r="J2" s="71"/>
    </row>
    <row r="3" spans="1:10" ht="15.75">
      <c r="A3" s="71" t="s">
        <v>135</v>
      </c>
      <c r="B3" s="71"/>
      <c r="C3" s="71"/>
      <c r="D3" s="71"/>
      <c r="E3" s="71"/>
      <c r="F3" s="71"/>
      <c r="G3" s="71"/>
      <c r="H3" s="71"/>
      <c r="I3" s="71"/>
      <c r="J3" s="71"/>
    </row>
    <row r="7" spans="2:9" ht="13.5" thickBot="1">
      <c r="B7" s="37"/>
      <c r="C7" s="37"/>
      <c r="D7" s="38"/>
      <c r="E7" s="39" t="s">
        <v>48</v>
      </c>
      <c r="F7" s="37"/>
      <c r="G7" s="39"/>
      <c r="H7" s="41" t="s">
        <v>84</v>
      </c>
      <c r="I7" s="37"/>
    </row>
    <row r="8" spans="2:9" ht="6" customHeight="1">
      <c r="B8" s="37"/>
      <c r="C8" s="37"/>
      <c r="D8" s="37"/>
      <c r="E8" s="37"/>
      <c r="F8" s="37"/>
      <c r="G8" s="37"/>
      <c r="H8" s="37"/>
      <c r="I8" s="37"/>
    </row>
    <row r="9" spans="2:9" ht="12.75">
      <c r="B9" s="40" t="s">
        <v>86</v>
      </c>
      <c r="C9" s="37"/>
      <c r="D9" s="40" t="s">
        <v>46</v>
      </c>
      <c r="E9" s="40" t="s">
        <v>73</v>
      </c>
      <c r="F9" s="37"/>
      <c r="G9" s="40" t="s">
        <v>85</v>
      </c>
      <c r="H9" s="37"/>
      <c r="I9" s="37"/>
    </row>
    <row r="10" spans="2:9" ht="12.75">
      <c r="B10" s="40" t="s">
        <v>46</v>
      </c>
      <c r="C10" s="37"/>
      <c r="D10" s="40" t="s">
        <v>47</v>
      </c>
      <c r="E10" s="40" t="s">
        <v>47</v>
      </c>
      <c r="F10" s="37"/>
      <c r="G10" s="40" t="s">
        <v>116</v>
      </c>
      <c r="H10" s="37"/>
      <c r="I10" s="40" t="s">
        <v>49</v>
      </c>
    </row>
    <row r="11" spans="2:9" ht="3" customHeight="1">
      <c r="B11" s="1"/>
      <c r="C11" s="37"/>
      <c r="D11" s="1"/>
      <c r="E11" s="1"/>
      <c r="F11" s="37"/>
      <c r="G11" s="1"/>
      <c r="H11" s="37"/>
      <c r="I11" s="1"/>
    </row>
    <row r="12" spans="2:9" ht="12.75">
      <c r="B12" s="40" t="s">
        <v>8</v>
      </c>
      <c r="C12" s="40"/>
      <c r="D12" s="40" t="s">
        <v>8</v>
      </c>
      <c r="E12" s="40" t="s">
        <v>8</v>
      </c>
      <c r="F12" s="40"/>
      <c r="G12" s="40" t="s">
        <v>8</v>
      </c>
      <c r="H12" s="40"/>
      <c r="I12" s="40" t="s">
        <v>8</v>
      </c>
    </row>
    <row r="15" spans="1:9" ht="12.75">
      <c r="A15" s="36" t="s">
        <v>79</v>
      </c>
      <c r="B15" s="2">
        <v>10</v>
      </c>
      <c r="D15" s="2">
        <v>0</v>
      </c>
      <c r="E15" s="2">
        <v>0</v>
      </c>
      <c r="G15" s="2">
        <v>-86</v>
      </c>
      <c r="I15" s="2">
        <f>SUM(B15:H15)</f>
        <v>-76</v>
      </c>
    </row>
    <row r="16" spans="1:9" ht="12.75">
      <c r="A16" t="s">
        <v>80</v>
      </c>
      <c r="B16" s="2">
        <v>95240</v>
      </c>
      <c r="D16" s="2">
        <v>0</v>
      </c>
      <c r="E16" s="2">
        <v>0</v>
      </c>
      <c r="G16" s="2">
        <v>0</v>
      </c>
      <c r="I16" s="2">
        <f>SUM(B16:H16)</f>
        <v>95240</v>
      </c>
    </row>
    <row r="17" spans="1:9" ht="12.75">
      <c r="A17" t="s">
        <v>19</v>
      </c>
      <c r="B17" s="2">
        <v>0</v>
      </c>
      <c r="D17" s="2">
        <v>0</v>
      </c>
      <c r="E17" s="2">
        <v>0</v>
      </c>
      <c r="G17" s="2">
        <v>1907</v>
      </c>
      <c r="I17" s="2">
        <f>SUM(B17:H17)</f>
        <v>1907</v>
      </c>
    </row>
    <row r="18" spans="1:9" ht="13.5" thickBot="1">
      <c r="A18" s="36" t="s">
        <v>81</v>
      </c>
      <c r="B18" s="7">
        <f aca="true" t="shared" si="0" ref="B18:I18">SUM(B15:B17)</f>
        <v>95250</v>
      </c>
      <c r="C18" s="7">
        <f t="shared" si="0"/>
        <v>0</v>
      </c>
      <c r="D18" s="7">
        <f t="shared" si="0"/>
        <v>0</v>
      </c>
      <c r="E18" s="7">
        <f t="shared" si="0"/>
        <v>0</v>
      </c>
      <c r="F18" s="7">
        <f t="shared" si="0"/>
        <v>0</v>
      </c>
      <c r="G18" s="7">
        <f t="shared" si="0"/>
        <v>1821</v>
      </c>
      <c r="H18" s="7">
        <f t="shared" si="0"/>
        <v>0</v>
      </c>
      <c r="I18" s="7">
        <f t="shared" si="0"/>
        <v>97071</v>
      </c>
    </row>
    <row r="22" spans="1:9" ht="12.75">
      <c r="A22" s="36" t="s">
        <v>72</v>
      </c>
      <c r="B22" s="2">
        <v>113637</v>
      </c>
      <c r="D22" s="2">
        <v>4026</v>
      </c>
      <c r="E22" s="2">
        <v>401</v>
      </c>
      <c r="G22" s="18">
        <v>13468</v>
      </c>
      <c r="I22" s="2">
        <f aca="true" t="shared" si="1" ref="I22:I32">SUM(B22:G22)</f>
        <v>131532</v>
      </c>
    </row>
    <row r="23" spans="1:9" ht="12.75" hidden="1">
      <c r="A23" t="s">
        <v>80</v>
      </c>
      <c r="B23" s="2">
        <v>0</v>
      </c>
      <c r="D23" s="2">
        <v>0</v>
      </c>
      <c r="E23" s="2">
        <v>0</v>
      </c>
      <c r="G23" s="17">
        <v>0</v>
      </c>
      <c r="I23" s="2">
        <f t="shared" si="1"/>
        <v>0</v>
      </c>
    </row>
    <row r="24" spans="1:9" ht="12.75">
      <c r="A24" t="s">
        <v>65</v>
      </c>
      <c r="B24" s="2">
        <v>52</v>
      </c>
      <c r="D24" s="2">
        <v>0</v>
      </c>
      <c r="E24" s="2">
        <v>0</v>
      </c>
      <c r="G24" s="2">
        <v>0</v>
      </c>
      <c r="I24" s="2">
        <f t="shared" si="1"/>
        <v>52</v>
      </c>
    </row>
    <row r="25" spans="1:9" ht="12.75">
      <c r="A25" t="s">
        <v>66</v>
      </c>
      <c r="B25" s="2">
        <v>43</v>
      </c>
      <c r="D25" s="2">
        <v>0</v>
      </c>
      <c r="E25" s="2">
        <v>0</v>
      </c>
      <c r="G25" s="2">
        <v>0</v>
      </c>
      <c r="I25" s="2">
        <f t="shared" si="1"/>
        <v>43</v>
      </c>
    </row>
    <row r="26" spans="1:9" ht="12.75" hidden="1">
      <c r="A26" t="s">
        <v>57</v>
      </c>
      <c r="B26" s="2">
        <v>0</v>
      </c>
      <c r="D26" s="2">
        <v>0</v>
      </c>
      <c r="E26" s="2">
        <v>0</v>
      </c>
      <c r="G26" s="2">
        <v>0</v>
      </c>
      <c r="I26" s="2">
        <f t="shared" si="1"/>
        <v>0</v>
      </c>
    </row>
    <row r="27" spans="1:5" ht="12.75">
      <c r="A27" t="s">
        <v>82</v>
      </c>
      <c r="E27" s="19"/>
    </row>
    <row r="28" spans="1:5" ht="12.75">
      <c r="A28" t="s">
        <v>83</v>
      </c>
      <c r="E28" s="19"/>
    </row>
    <row r="29" spans="1:5" ht="12.75">
      <c r="A29" t="s">
        <v>117</v>
      </c>
      <c r="E29" s="19"/>
    </row>
    <row r="30" spans="1:9" ht="12.75">
      <c r="A30" t="s">
        <v>118</v>
      </c>
      <c r="B30" s="2">
        <v>0</v>
      </c>
      <c r="D30" s="2">
        <v>0</v>
      </c>
      <c r="E30" s="19">
        <v>-5</v>
      </c>
      <c r="G30" s="2">
        <v>0</v>
      </c>
      <c r="I30" s="2">
        <f t="shared" si="1"/>
        <v>-5</v>
      </c>
    </row>
    <row r="31" spans="1:9" ht="12.75">
      <c r="A31" t="s">
        <v>19</v>
      </c>
      <c r="B31" s="2">
        <v>0</v>
      </c>
      <c r="D31" s="2">
        <v>0</v>
      </c>
      <c r="E31" s="2">
        <v>0</v>
      </c>
      <c r="G31" s="2">
        <v>4333</v>
      </c>
      <c r="I31" s="2">
        <f t="shared" si="1"/>
        <v>4333</v>
      </c>
    </row>
    <row r="32" spans="1:9" ht="12.75" hidden="1">
      <c r="A32" t="s">
        <v>61</v>
      </c>
      <c r="B32" s="2">
        <v>0</v>
      </c>
      <c r="D32" s="2">
        <v>0</v>
      </c>
      <c r="E32" s="2">
        <v>0</v>
      </c>
      <c r="G32" s="2">
        <v>0</v>
      </c>
      <c r="I32" s="2">
        <f t="shared" si="1"/>
        <v>0</v>
      </c>
    </row>
    <row r="33" ht="12.75" hidden="1"/>
    <row r="34" spans="1:9" ht="13.5" thickBot="1">
      <c r="A34" s="36" t="s">
        <v>75</v>
      </c>
      <c r="B34" s="7">
        <f>SUM(B22:B33)</f>
        <v>113732</v>
      </c>
      <c r="C34" s="7"/>
      <c r="D34" s="7">
        <f>SUM(D22:D33)</f>
        <v>4026</v>
      </c>
      <c r="E34" s="7">
        <f>SUM(E22:E33)</f>
        <v>396</v>
      </c>
      <c r="F34" s="7"/>
      <c r="G34" s="7">
        <f>SUM(G22:G33)</f>
        <v>17801</v>
      </c>
      <c r="H34" s="7"/>
      <c r="I34" s="7">
        <f>SUM(I22:I33)</f>
        <v>135955</v>
      </c>
    </row>
    <row r="61" spans="1:9" ht="12.75" customHeight="1">
      <c r="A61" s="69" t="s">
        <v>128</v>
      </c>
      <c r="B61" s="69"/>
      <c r="C61" s="69"/>
      <c r="D61" s="69"/>
      <c r="E61" s="69"/>
      <c r="F61" s="69"/>
      <c r="G61" s="69"/>
      <c r="H61" s="69"/>
      <c r="I61" s="69"/>
    </row>
    <row r="62" spans="1:9" ht="12.75">
      <c r="A62" s="69"/>
      <c r="B62" s="69"/>
      <c r="C62" s="69"/>
      <c r="D62" s="69"/>
      <c r="E62" s="69"/>
      <c r="F62" s="69"/>
      <c r="G62" s="69"/>
      <c r="H62" s="69"/>
      <c r="I62" s="69"/>
    </row>
    <row r="63" spans="1:9" ht="12.75">
      <c r="A63" s="69"/>
      <c r="B63" s="69"/>
      <c r="C63" s="69"/>
      <c r="D63" s="69"/>
      <c r="E63" s="69"/>
      <c r="F63" s="69"/>
      <c r="G63" s="69"/>
      <c r="H63" s="69"/>
      <c r="I63" s="69"/>
    </row>
  </sheetData>
  <mergeCells count="4">
    <mergeCell ref="A1:J1"/>
    <mergeCell ref="A2:J2"/>
    <mergeCell ref="A3:J3"/>
    <mergeCell ref="A61:I63"/>
  </mergeCells>
  <printOptions/>
  <pageMargins left="0.56" right="0.25" top="0.79" bottom="0.6" header="0.6" footer="0.38"/>
  <pageSetup horizontalDpi="600" verticalDpi="600" orientation="portrait" paperSize="9" r:id="rId1"/>
  <headerFooter alignWithMargins="0">
    <oddFooter>&amp;C3</oddFooter>
  </headerFooter>
</worksheet>
</file>

<file path=xl/worksheets/sheet3.xml><?xml version="1.0" encoding="utf-8"?>
<worksheet xmlns="http://schemas.openxmlformats.org/spreadsheetml/2006/main" xmlns:r="http://schemas.openxmlformats.org/officeDocument/2006/relationships">
  <dimension ref="A1:E65"/>
  <sheetViews>
    <sheetView workbookViewId="0" topLeftCell="A16">
      <selection activeCell="D53" sqref="D53"/>
    </sheetView>
  </sheetViews>
  <sheetFormatPr defaultColWidth="9.140625" defaultRowHeight="12.75"/>
  <cols>
    <col min="1" max="1" width="45.57421875" style="0" customWidth="1"/>
    <col min="2" max="2" width="18.7109375" style="5" customWidth="1"/>
    <col min="3" max="3" width="1.7109375" style="0" customWidth="1"/>
    <col min="4" max="4" width="18.7109375" style="2" customWidth="1"/>
  </cols>
  <sheetData>
    <row r="1" spans="1:5" ht="15.75">
      <c r="A1" s="71" t="s">
        <v>69</v>
      </c>
      <c r="B1" s="71"/>
      <c r="C1" s="71"/>
      <c r="D1" s="71"/>
      <c r="E1" s="71"/>
    </row>
    <row r="2" spans="1:5" ht="15.75">
      <c r="A2" s="71" t="s">
        <v>132</v>
      </c>
      <c r="B2" s="71"/>
      <c r="C2" s="71"/>
      <c r="D2" s="71"/>
      <c r="E2" s="71"/>
    </row>
    <row r="3" spans="1:5" ht="15.75">
      <c r="A3" s="71" t="s">
        <v>71</v>
      </c>
      <c r="B3" s="71"/>
      <c r="C3" s="71"/>
      <c r="D3" s="71"/>
      <c r="E3" s="71"/>
    </row>
    <row r="4" ht="12.75"/>
    <row r="5" spans="1:4" ht="12.75">
      <c r="A5" s="42"/>
      <c r="B5" s="43"/>
      <c r="C5" s="42"/>
      <c r="D5" s="44"/>
    </row>
    <row r="6" spans="1:4" ht="12.75">
      <c r="A6" s="42"/>
      <c r="B6" s="43"/>
      <c r="C6" s="42"/>
      <c r="D6" s="1" t="s">
        <v>20</v>
      </c>
    </row>
    <row r="7" spans="1:4" ht="12.75">
      <c r="A7" s="42"/>
      <c r="B7" s="1" t="s">
        <v>21</v>
      </c>
      <c r="C7" s="42"/>
      <c r="D7" s="1" t="s">
        <v>22</v>
      </c>
    </row>
    <row r="8" spans="1:4" ht="12.75">
      <c r="A8" s="42"/>
      <c r="B8" s="1" t="s">
        <v>23</v>
      </c>
      <c r="C8" s="42"/>
      <c r="D8" s="1" t="s">
        <v>24</v>
      </c>
    </row>
    <row r="9" spans="1:4" ht="12.75">
      <c r="A9" s="42"/>
      <c r="B9" s="13">
        <v>38077</v>
      </c>
      <c r="C9" s="42"/>
      <c r="D9" s="13">
        <v>37986</v>
      </c>
    </row>
    <row r="10" spans="1:4" ht="12.75">
      <c r="A10" s="42"/>
      <c r="B10" s="1" t="s">
        <v>8</v>
      </c>
      <c r="C10" s="42"/>
      <c r="D10" s="1" t="s">
        <v>8</v>
      </c>
    </row>
    <row r="11" spans="1:4" ht="12.75">
      <c r="A11" s="42"/>
      <c r="B11" s="43"/>
      <c r="C11" s="42"/>
      <c r="D11" s="44"/>
    </row>
    <row r="12" spans="1:4" ht="12.75">
      <c r="A12" s="42"/>
      <c r="B12" s="43"/>
      <c r="C12" s="42"/>
      <c r="D12" s="44"/>
    </row>
    <row r="13" spans="1:4" ht="12.75">
      <c r="A13" s="42" t="s">
        <v>111</v>
      </c>
      <c r="B13" s="43">
        <f>23588-1019-1924</f>
        <v>20645</v>
      </c>
      <c r="C13" s="42"/>
      <c r="D13" s="44">
        <f>21056</f>
        <v>21056</v>
      </c>
    </row>
    <row r="14" spans="1:4" ht="12.75">
      <c r="A14" s="42" t="s">
        <v>112</v>
      </c>
      <c r="B14" s="43">
        <f>1019+1924</f>
        <v>2943</v>
      </c>
      <c r="C14" s="42"/>
      <c r="D14" s="44">
        <v>2877</v>
      </c>
    </row>
    <row r="15" spans="1:4" ht="12.75">
      <c r="A15" s="42" t="s">
        <v>110</v>
      </c>
      <c r="B15" s="43">
        <v>32332</v>
      </c>
      <c r="C15" s="42"/>
      <c r="D15" s="44">
        <v>0</v>
      </c>
    </row>
    <row r="16" spans="1:4" ht="12.75">
      <c r="A16" s="42" t="s">
        <v>113</v>
      </c>
      <c r="B16" s="43">
        <v>270</v>
      </c>
      <c r="C16" s="42"/>
      <c r="D16" s="44">
        <v>270</v>
      </c>
    </row>
    <row r="17" spans="1:4" ht="12.75" hidden="1">
      <c r="A17" s="42" t="s">
        <v>59</v>
      </c>
      <c r="B17" s="43">
        <v>0</v>
      </c>
      <c r="C17" s="42"/>
      <c r="D17" s="44"/>
    </row>
    <row r="18" spans="1:4" ht="13.5" thickBot="1">
      <c r="A18" s="42" t="s">
        <v>114</v>
      </c>
      <c r="B18" s="45">
        <v>72373</v>
      </c>
      <c r="C18" s="42"/>
      <c r="D18" s="46">
        <v>73111</v>
      </c>
    </row>
    <row r="19" spans="1:4" ht="12.75">
      <c r="A19" s="42"/>
      <c r="B19" s="43">
        <f>SUM(B13:B18)</f>
        <v>128563</v>
      </c>
      <c r="C19" s="42"/>
      <c r="D19" s="44">
        <f>SUM(D13:D18)</f>
        <v>97314</v>
      </c>
    </row>
    <row r="20" spans="1:4" ht="6" customHeight="1">
      <c r="A20" s="42"/>
      <c r="B20" s="43"/>
      <c r="C20" s="42"/>
      <c r="D20" s="47"/>
    </row>
    <row r="21" spans="1:4" ht="12.75">
      <c r="A21" s="36" t="s">
        <v>87</v>
      </c>
      <c r="B21" s="43"/>
      <c r="C21" s="42"/>
      <c r="D21" s="47"/>
    </row>
    <row r="22" spans="1:4" ht="6" customHeight="1" thickBot="1">
      <c r="A22" s="42"/>
      <c r="B22" s="45"/>
      <c r="C22" s="42"/>
      <c r="D22" s="46"/>
    </row>
    <row r="23" spans="1:4" ht="12.75">
      <c r="A23" s="42" t="s">
        <v>88</v>
      </c>
      <c r="B23" s="50">
        <v>75599</v>
      </c>
      <c r="C23" s="42"/>
      <c r="D23" s="51">
        <f>40078+34826+7937</f>
        <v>82841</v>
      </c>
    </row>
    <row r="24" spans="1:4" ht="12.75">
      <c r="A24" s="42" t="s">
        <v>89</v>
      </c>
      <c r="B24" s="50">
        <v>0</v>
      </c>
      <c r="C24" s="42"/>
      <c r="D24" s="51">
        <v>65</v>
      </c>
    </row>
    <row r="25" spans="1:4" ht="12.75">
      <c r="A25" s="42" t="s">
        <v>134</v>
      </c>
      <c r="B25" s="50">
        <v>10227</v>
      </c>
      <c r="C25" s="42"/>
      <c r="D25" s="51">
        <v>10227</v>
      </c>
    </row>
    <row r="26" spans="1:4" ht="13.5" thickBot="1">
      <c r="A26" s="42" t="s">
        <v>90</v>
      </c>
      <c r="B26" s="50">
        <v>2171</v>
      </c>
      <c r="C26" s="42"/>
      <c r="D26" s="51">
        <v>6147</v>
      </c>
    </row>
    <row r="27" spans="1:4" ht="13.5" thickBot="1">
      <c r="A27" s="42"/>
      <c r="B27" s="52">
        <f>SUM(B23:B26)</f>
        <v>87997</v>
      </c>
      <c r="C27" s="42"/>
      <c r="D27" s="53">
        <f>SUM(D23:D26)</f>
        <v>99280</v>
      </c>
    </row>
    <row r="28" spans="1:4" ht="12.75">
      <c r="A28" s="42"/>
      <c r="B28" s="50"/>
      <c r="C28" s="42"/>
      <c r="D28" s="51"/>
    </row>
    <row r="29" spans="1:4" ht="12.75">
      <c r="A29" s="36" t="s">
        <v>91</v>
      </c>
      <c r="B29" s="50"/>
      <c r="C29" s="42"/>
      <c r="D29" s="51"/>
    </row>
    <row r="30" spans="1:4" ht="6" customHeight="1">
      <c r="A30" s="42"/>
      <c r="B30" s="50"/>
      <c r="C30" s="42"/>
      <c r="D30" s="51"/>
    </row>
    <row r="31" spans="1:4" ht="12.75">
      <c r="A31" s="42" t="s">
        <v>92</v>
      </c>
      <c r="B31" s="50">
        <f>18260+19659+1891</f>
        <v>39810</v>
      </c>
      <c r="C31" s="42"/>
      <c r="D31" s="51">
        <f>24349+15658+2130-1</f>
        <v>42136</v>
      </c>
    </row>
    <row r="32" spans="1:4" ht="12.75">
      <c r="A32" s="42" t="s">
        <v>93</v>
      </c>
      <c r="B32" s="50">
        <v>1977</v>
      </c>
      <c r="C32" s="42"/>
      <c r="D32" s="51">
        <v>2063</v>
      </c>
    </row>
    <row r="33" spans="1:4" ht="12.75">
      <c r="A33" s="42" t="s">
        <v>94</v>
      </c>
      <c r="B33" s="50">
        <v>5789</v>
      </c>
      <c r="C33" s="42"/>
      <c r="D33" s="51">
        <v>5653</v>
      </c>
    </row>
    <row r="34" spans="1:4" ht="13.5" thickBot="1">
      <c r="A34" s="42" t="s">
        <v>95</v>
      </c>
      <c r="B34" s="50">
        <v>2145</v>
      </c>
      <c r="C34" s="42"/>
      <c r="D34" s="51">
        <v>1786</v>
      </c>
    </row>
    <row r="35" spans="1:4" ht="13.5" hidden="1" thickBot="1">
      <c r="A35" s="42" t="s">
        <v>60</v>
      </c>
      <c r="B35" s="50">
        <v>0</v>
      </c>
      <c r="C35" s="42"/>
      <c r="D35" s="51"/>
    </row>
    <row r="36" spans="1:4" ht="13.5" thickBot="1">
      <c r="A36" s="42"/>
      <c r="B36" s="52">
        <f>SUM(B31:B35)</f>
        <v>49721</v>
      </c>
      <c r="C36" s="42"/>
      <c r="D36" s="53">
        <f>SUM(D31:D34)</f>
        <v>51638</v>
      </c>
    </row>
    <row r="37" spans="1:4" ht="8.25" customHeight="1">
      <c r="A37" s="42"/>
      <c r="B37" s="43"/>
      <c r="C37" s="42"/>
      <c r="D37" s="44"/>
    </row>
    <row r="38" spans="1:4" ht="12.75">
      <c r="A38" s="36" t="s">
        <v>96</v>
      </c>
      <c r="B38" s="43">
        <f>+B27-B36</f>
        <v>38276</v>
      </c>
      <c r="C38" s="42"/>
      <c r="D38" s="43">
        <f>+D27-D36</f>
        <v>47642</v>
      </c>
    </row>
    <row r="39" spans="1:4" ht="8.25" customHeight="1" thickBot="1">
      <c r="A39" s="36"/>
      <c r="B39" s="43"/>
      <c r="C39" s="42"/>
      <c r="D39" s="44"/>
    </row>
    <row r="40" spans="1:4" ht="13.5" thickBot="1">
      <c r="A40" s="42"/>
      <c r="B40" s="54">
        <f>+B19+B38</f>
        <v>166839</v>
      </c>
      <c r="C40" s="42"/>
      <c r="D40" s="54">
        <f>+D19+D38</f>
        <v>144956</v>
      </c>
    </row>
    <row r="41" spans="1:4" ht="12.75">
      <c r="A41" s="42"/>
      <c r="B41" s="43"/>
      <c r="C41" s="42"/>
      <c r="D41" s="44"/>
    </row>
    <row r="42" spans="1:4" ht="12.75">
      <c r="A42" s="36" t="s">
        <v>97</v>
      </c>
      <c r="B42" s="43"/>
      <c r="C42" s="42"/>
      <c r="D42" s="44"/>
    </row>
    <row r="43" spans="1:4" ht="6" customHeight="1">
      <c r="A43" s="42"/>
      <c r="B43" s="43"/>
      <c r="C43" s="42"/>
      <c r="D43" s="44"/>
    </row>
    <row r="44" spans="1:4" ht="12.75">
      <c r="A44" s="42" t="s">
        <v>98</v>
      </c>
      <c r="B44" s="43">
        <v>113732</v>
      </c>
      <c r="C44" s="42"/>
      <c r="D44" s="44">
        <v>113637</v>
      </c>
    </row>
    <row r="45" spans="1:4" ht="13.5" thickBot="1">
      <c r="A45" s="42" t="s">
        <v>99</v>
      </c>
      <c r="B45" s="45">
        <f>17802+4421</f>
        <v>22223</v>
      </c>
      <c r="C45" s="42"/>
      <c r="D45" s="46">
        <f>17894+1</f>
        <v>17895</v>
      </c>
    </row>
    <row r="46" spans="1:4" ht="12.75">
      <c r="A46" s="42" t="s">
        <v>100</v>
      </c>
      <c r="B46" s="43">
        <f>SUM(B44:B45)</f>
        <v>135955</v>
      </c>
      <c r="C46" s="42"/>
      <c r="D46" s="44">
        <f>SUM(D44:D45)</f>
        <v>131532</v>
      </c>
    </row>
    <row r="47" spans="1:4" ht="12.75" hidden="1">
      <c r="A47" s="42" t="s">
        <v>25</v>
      </c>
      <c r="B47" s="43">
        <v>0</v>
      </c>
      <c r="C47" s="42"/>
      <c r="D47" s="44">
        <v>0</v>
      </c>
    </row>
    <row r="48" spans="1:4" ht="12.75">
      <c r="A48" s="42"/>
      <c r="B48" s="43"/>
      <c r="C48" s="42"/>
      <c r="D48" s="44"/>
    </row>
    <row r="49" spans="1:4" ht="13.5" thickBot="1">
      <c r="A49" s="36" t="s">
        <v>101</v>
      </c>
      <c r="B49" s="43"/>
      <c r="C49" s="42"/>
      <c r="D49" s="44"/>
    </row>
    <row r="50" spans="1:4" ht="12.75">
      <c r="A50" s="42" t="s">
        <v>102</v>
      </c>
      <c r="B50" s="48">
        <v>9875</v>
      </c>
      <c r="C50" s="42"/>
      <c r="D50" s="49">
        <v>10062</v>
      </c>
    </row>
    <row r="51" spans="1:4" ht="12.75">
      <c r="A51" s="42" t="s">
        <v>103</v>
      </c>
      <c r="B51" s="50">
        <v>10</v>
      </c>
      <c r="C51" s="42"/>
      <c r="D51" s="51">
        <v>52</v>
      </c>
    </row>
    <row r="52" spans="1:4" ht="12.75">
      <c r="A52" s="42" t="s">
        <v>104</v>
      </c>
      <c r="B52" s="50">
        <v>1677</v>
      </c>
      <c r="C52" s="42"/>
      <c r="D52" s="51">
        <v>1848</v>
      </c>
    </row>
    <row r="53" spans="1:4" ht="12.75">
      <c r="A53" s="42" t="s">
        <v>105</v>
      </c>
      <c r="B53" s="50">
        <v>18000</v>
      </c>
      <c r="C53" s="42"/>
      <c r="D53" s="51">
        <v>0</v>
      </c>
    </row>
    <row r="54" spans="1:4" ht="13.5" thickBot="1">
      <c r="A54" s="42" t="s">
        <v>115</v>
      </c>
      <c r="B54" s="55">
        <v>1322</v>
      </c>
      <c r="C54" s="42"/>
      <c r="D54" s="56">
        <v>1462</v>
      </c>
    </row>
    <row r="55" spans="1:4" ht="13.5" thickBot="1">
      <c r="A55" s="42"/>
      <c r="B55" s="43">
        <f>SUM(B50:B54)</f>
        <v>30884</v>
      </c>
      <c r="C55" s="42"/>
      <c r="D55" s="44">
        <f>SUM(D50:D54)</f>
        <v>13424</v>
      </c>
    </row>
    <row r="56" spans="1:4" ht="13.5" thickBot="1">
      <c r="A56" s="42"/>
      <c r="B56" s="54">
        <f>+B46+B55</f>
        <v>166839</v>
      </c>
      <c r="C56" s="42"/>
      <c r="D56" s="54">
        <f>+D46+D55</f>
        <v>144956</v>
      </c>
    </row>
    <row r="57" spans="1:4" ht="12.75">
      <c r="A57" s="42"/>
      <c r="B57" s="43"/>
      <c r="C57" s="42"/>
      <c r="D57" s="44"/>
    </row>
    <row r="58" spans="1:4" ht="13.5" thickBot="1">
      <c r="A58" s="42" t="s">
        <v>54</v>
      </c>
      <c r="B58" s="57">
        <v>55.91</v>
      </c>
      <c r="C58" s="42"/>
      <c r="D58" s="58">
        <v>51.41</v>
      </c>
    </row>
    <row r="59" spans="1:4" ht="12.75">
      <c r="A59" s="42"/>
      <c r="B59" s="43"/>
      <c r="C59" s="42"/>
      <c r="D59" s="44"/>
    </row>
    <row r="60" ht="12.75"/>
    <row r="61" ht="12.75"/>
    <row r="62" ht="12.75"/>
    <row r="63" spans="1:4" ht="12.75">
      <c r="A63" s="69" t="s">
        <v>129</v>
      </c>
      <c r="B63" s="69"/>
      <c r="C63" s="69"/>
      <c r="D63" s="69"/>
    </row>
    <row r="64" spans="1:4" ht="12.75">
      <c r="A64" s="69"/>
      <c r="B64" s="69"/>
      <c r="C64" s="69"/>
      <c r="D64" s="69"/>
    </row>
    <row r="65" spans="1:4" ht="12.75">
      <c r="A65" s="69"/>
      <c r="B65" s="69"/>
      <c r="C65" s="69"/>
      <c r="D65" s="69"/>
    </row>
  </sheetData>
  <mergeCells count="4">
    <mergeCell ref="A1:E1"/>
    <mergeCell ref="A2:E2"/>
    <mergeCell ref="A3:E3"/>
    <mergeCell ref="A63:D65"/>
  </mergeCells>
  <printOptions/>
  <pageMargins left="0.85" right="0.24" top="0.58" bottom="0.6" header="0.38" footer="0.38"/>
  <pageSetup horizontalDpi="600" verticalDpi="600" orientation="portrait" paperSize="9" r:id="rId3"/>
  <headerFooter alignWithMargins="0">
    <oddFooter>&amp;C2</oddFooter>
  </headerFooter>
  <legacyDrawing r:id="rId2"/>
</worksheet>
</file>

<file path=xl/worksheets/sheet4.xml><?xml version="1.0" encoding="utf-8"?>
<worksheet xmlns="http://schemas.openxmlformats.org/spreadsheetml/2006/main" xmlns:r="http://schemas.openxmlformats.org/officeDocument/2006/relationships">
  <dimension ref="A1:D77"/>
  <sheetViews>
    <sheetView tabSelected="1" workbookViewId="0" topLeftCell="A1">
      <selection activeCell="A4" sqref="A4"/>
    </sheetView>
  </sheetViews>
  <sheetFormatPr defaultColWidth="9.140625" defaultRowHeight="12.75"/>
  <cols>
    <col min="1" max="1" width="52.7109375" style="6" customWidth="1"/>
    <col min="2" max="2" width="17.140625" style="24" customWidth="1"/>
    <col min="3" max="3" width="2.7109375" style="24" customWidth="1"/>
    <col min="4" max="4" width="17.140625" style="24" customWidth="1"/>
  </cols>
  <sheetData>
    <row r="1" spans="1:4" ht="16.5">
      <c r="A1" s="71" t="s">
        <v>69</v>
      </c>
      <c r="B1" s="71"/>
      <c r="C1" s="71"/>
      <c r="D1" s="71"/>
    </row>
    <row r="2" spans="1:4" ht="15.75">
      <c r="A2" s="71" t="s">
        <v>45</v>
      </c>
      <c r="B2" s="71"/>
      <c r="C2" s="71"/>
      <c r="D2" s="71"/>
    </row>
    <row r="3" spans="1:4" ht="15.75">
      <c r="A3" s="71" t="s">
        <v>135</v>
      </c>
      <c r="B3" s="71"/>
      <c r="C3" s="71"/>
      <c r="D3" s="71"/>
    </row>
    <row r="4" spans="1:4" ht="15.75">
      <c r="A4" s="35"/>
      <c r="B4" s="35"/>
      <c r="C4" s="35"/>
      <c r="D4" s="35"/>
    </row>
    <row r="5" spans="1:4" ht="15.75">
      <c r="A5" s="35"/>
      <c r="B5" s="35"/>
      <c r="C5" s="35"/>
      <c r="D5" s="35"/>
    </row>
    <row r="6" spans="2:4" ht="12.75">
      <c r="B6" s="2"/>
      <c r="C6" s="2"/>
      <c r="D6" s="1" t="s">
        <v>2</v>
      </c>
    </row>
    <row r="7" spans="2:4" ht="12.75">
      <c r="B7" s="1" t="s">
        <v>3</v>
      </c>
      <c r="C7" s="2"/>
      <c r="D7" s="1" t="s">
        <v>4</v>
      </c>
    </row>
    <row r="8" spans="2:4" ht="12.75">
      <c r="B8" s="1" t="s">
        <v>5</v>
      </c>
      <c r="C8" s="2"/>
      <c r="D8" s="1" t="s">
        <v>5</v>
      </c>
    </row>
    <row r="9" spans="2:4" ht="12.75">
      <c r="B9" s="13">
        <v>38077</v>
      </c>
      <c r="C9" s="2"/>
      <c r="D9" s="13">
        <v>37711</v>
      </c>
    </row>
    <row r="10" spans="1:4" ht="12.75">
      <c r="A10" s="42"/>
      <c r="B10" s="25" t="s">
        <v>8</v>
      </c>
      <c r="C10" s="25"/>
      <c r="D10" s="26" t="s">
        <v>8</v>
      </c>
    </row>
    <row r="11" ht="12.75">
      <c r="A11" s="36" t="s">
        <v>106</v>
      </c>
    </row>
    <row r="12" ht="6" customHeight="1">
      <c r="A12" s="42"/>
    </row>
    <row r="13" spans="1:4" ht="12.75">
      <c r="A13" s="42" t="s">
        <v>26</v>
      </c>
      <c r="B13" s="62">
        <v>6368</v>
      </c>
      <c r="C13" s="20"/>
      <c r="D13" s="20">
        <v>5494</v>
      </c>
    </row>
    <row r="14" spans="1:4" ht="12.75">
      <c r="A14" s="42"/>
      <c r="B14" s="62"/>
      <c r="C14" s="20"/>
      <c r="D14" s="20"/>
    </row>
    <row r="15" spans="1:4" ht="12.75">
      <c r="A15" s="42" t="s">
        <v>27</v>
      </c>
      <c r="B15" s="62"/>
      <c r="C15" s="20"/>
      <c r="D15" s="20"/>
    </row>
    <row r="16" spans="1:4" ht="6" customHeight="1">
      <c r="A16" s="42"/>
      <c r="B16" s="62"/>
      <c r="C16" s="20"/>
      <c r="D16" s="20"/>
    </row>
    <row r="17" spans="1:4" ht="12.75">
      <c r="A17" s="42" t="s">
        <v>28</v>
      </c>
      <c r="B17" s="62">
        <v>762</v>
      </c>
      <c r="C17" s="20"/>
      <c r="D17" s="20">
        <v>0</v>
      </c>
    </row>
    <row r="18" spans="1:4" ht="12.75">
      <c r="A18" s="42" t="s">
        <v>29</v>
      </c>
      <c r="B18" s="62">
        <v>1077</v>
      </c>
      <c r="C18" s="20"/>
      <c r="D18" s="20">
        <v>264</v>
      </c>
    </row>
    <row r="19" spans="1:4" ht="12.75">
      <c r="A19" s="42" t="s">
        <v>119</v>
      </c>
      <c r="B19" s="62">
        <v>-16</v>
      </c>
      <c r="C19" s="20"/>
      <c r="D19" s="20">
        <v>0</v>
      </c>
    </row>
    <row r="20" spans="1:4" ht="12.75">
      <c r="A20" s="42" t="s">
        <v>120</v>
      </c>
      <c r="B20" s="62">
        <v>318</v>
      </c>
      <c r="C20" s="20"/>
      <c r="D20" s="20">
        <v>46</v>
      </c>
    </row>
    <row r="21" spans="1:4" ht="12.75">
      <c r="A21" s="42" t="s">
        <v>30</v>
      </c>
      <c r="B21" s="62">
        <v>-2</v>
      </c>
      <c r="C21" s="20"/>
      <c r="D21" s="20">
        <v>-4</v>
      </c>
    </row>
    <row r="22" spans="1:4" ht="13.5" thickBot="1">
      <c r="A22" s="42" t="s">
        <v>122</v>
      </c>
      <c r="B22" s="63">
        <v>12</v>
      </c>
      <c r="C22" s="20"/>
      <c r="D22" s="27">
        <v>-2801</v>
      </c>
    </row>
    <row r="23" spans="1:4" ht="12.75">
      <c r="A23" s="42" t="s">
        <v>31</v>
      </c>
      <c r="B23" s="62">
        <f>SUM(B13:B22)</f>
        <v>8519</v>
      </c>
      <c r="C23" s="20"/>
      <c r="D23" s="20">
        <f>SUM(D13:D22)</f>
        <v>2999</v>
      </c>
    </row>
    <row r="24" spans="1:4" ht="8.25" customHeight="1">
      <c r="A24" s="42"/>
      <c r="B24" s="59"/>
      <c r="C24" s="20"/>
      <c r="D24" s="20"/>
    </row>
    <row r="25" spans="1:4" ht="13.5" thickBot="1">
      <c r="A25" s="42" t="s">
        <v>32</v>
      </c>
      <c r="B25" s="59"/>
      <c r="C25" s="20"/>
      <c r="D25" s="20"/>
    </row>
    <row r="26" spans="1:4" ht="12.75">
      <c r="A26" s="42" t="s">
        <v>33</v>
      </c>
      <c r="B26" s="65">
        <v>-32982</v>
      </c>
      <c r="C26" s="20"/>
      <c r="D26" s="28">
        <v>-6288</v>
      </c>
    </row>
    <row r="27" spans="1:4" ht="13.5" thickBot="1">
      <c r="A27" s="42" t="s">
        <v>34</v>
      </c>
      <c r="B27" s="66">
        <v>5689</v>
      </c>
      <c r="C27" s="20"/>
      <c r="D27" s="29">
        <v>6571</v>
      </c>
    </row>
    <row r="28" spans="1:4" ht="13.5" thickBot="1">
      <c r="A28" s="42"/>
      <c r="B28" s="67">
        <f>SUM(B26:B27)</f>
        <v>-27293</v>
      </c>
      <c r="C28" s="20"/>
      <c r="D28" s="31">
        <f>SUM(D26:D27)</f>
        <v>283</v>
      </c>
    </row>
    <row r="29" spans="1:4" ht="12.75">
      <c r="A29" s="42" t="s">
        <v>121</v>
      </c>
      <c r="B29" s="62">
        <f>B23+B28</f>
        <v>-18774</v>
      </c>
      <c r="C29" s="20"/>
      <c r="D29" s="20">
        <f>D23+D28</f>
        <v>3282</v>
      </c>
    </row>
    <row r="30" spans="1:4" ht="8.25" customHeight="1">
      <c r="A30" s="42"/>
      <c r="B30" s="62"/>
      <c r="C30" s="20"/>
      <c r="D30" s="20"/>
    </row>
    <row r="31" spans="1:4" ht="13.5" customHeight="1" hidden="1">
      <c r="A31" s="42" t="s">
        <v>56</v>
      </c>
      <c r="B31" s="62">
        <v>0</v>
      </c>
      <c r="C31" s="20"/>
      <c r="D31" s="20"/>
    </row>
    <row r="32" spans="1:4" ht="13.5" customHeight="1" hidden="1">
      <c r="A32" s="42" t="s">
        <v>67</v>
      </c>
      <c r="B32" s="62">
        <v>0</v>
      </c>
      <c r="C32" s="20"/>
      <c r="D32" s="20"/>
    </row>
    <row r="33" spans="1:4" ht="13.5" thickBot="1">
      <c r="A33" s="42" t="s">
        <v>35</v>
      </c>
      <c r="B33" s="63">
        <v>-1760</v>
      </c>
      <c r="C33" s="20"/>
      <c r="D33" s="27">
        <v>-1405</v>
      </c>
    </row>
    <row r="34" spans="1:4" ht="12.75">
      <c r="A34" s="42" t="s">
        <v>123</v>
      </c>
      <c r="B34" s="62">
        <f>SUM(B29:B33)</f>
        <v>-20534</v>
      </c>
      <c r="C34" s="20"/>
      <c r="D34" s="20">
        <f>SUM(D29:D33)</f>
        <v>1877</v>
      </c>
    </row>
    <row r="35" spans="1:4" ht="8.25" customHeight="1">
      <c r="A35" s="42"/>
      <c r="B35" s="59"/>
      <c r="C35" s="20"/>
      <c r="D35" s="20"/>
    </row>
    <row r="36" spans="1:4" ht="12.75">
      <c r="A36" s="36" t="s">
        <v>107</v>
      </c>
      <c r="B36" s="59"/>
      <c r="C36" s="20"/>
      <c r="D36" s="20"/>
    </row>
    <row r="37" spans="1:4" ht="6" customHeight="1" thickBot="1">
      <c r="A37" s="42"/>
      <c r="B37" s="59"/>
      <c r="C37" s="20"/>
      <c r="D37" s="20"/>
    </row>
    <row r="38" spans="1:4" ht="12.75">
      <c r="A38" s="42" t="s">
        <v>36</v>
      </c>
      <c r="B38" s="65">
        <v>-12</v>
      </c>
      <c r="C38" s="20"/>
      <c r="D38" s="28">
        <v>12133</v>
      </c>
    </row>
    <row r="39" spans="1:4" ht="12.75">
      <c r="A39" s="42" t="s">
        <v>37</v>
      </c>
      <c r="B39" s="68">
        <v>2</v>
      </c>
      <c r="C39" s="20"/>
      <c r="D39" s="30">
        <v>4</v>
      </c>
    </row>
    <row r="40" spans="1:4" ht="13.5" thickBot="1">
      <c r="A40" s="42" t="s">
        <v>38</v>
      </c>
      <c r="B40" s="66">
        <v>-716</v>
      </c>
      <c r="C40" s="20"/>
      <c r="D40" s="29">
        <v>-1596</v>
      </c>
    </row>
    <row r="41" spans="1:4" ht="12.75" hidden="1">
      <c r="A41" s="42" t="s">
        <v>58</v>
      </c>
      <c r="B41" s="68">
        <v>0</v>
      </c>
      <c r="C41" s="20"/>
      <c r="D41" s="30"/>
    </row>
    <row r="42" spans="1:4" ht="12.75" hidden="1">
      <c r="A42" s="42" t="s">
        <v>76</v>
      </c>
      <c r="B42" s="68">
        <v>0</v>
      </c>
      <c r="C42" s="20"/>
      <c r="D42" s="30">
        <v>0</v>
      </c>
    </row>
    <row r="43" spans="1:4" ht="13.5" hidden="1" thickBot="1">
      <c r="A43" s="42" t="s">
        <v>63</v>
      </c>
      <c r="B43" s="66">
        <v>0</v>
      </c>
      <c r="C43" s="20"/>
      <c r="D43" s="29"/>
    </row>
    <row r="44" spans="1:4" ht="13.5" thickBot="1">
      <c r="A44" s="42" t="s">
        <v>124</v>
      </c>
      <c r="B44" s="63">
        <f>SUM(B38:B43)</f>
        <v>-726</v>
      </c>
      <c r="C44" s="20"/>
      <c r="D44" s="27">
        <f>SUM(D38:D43)</f>
        <v>10541</v>
      </c>
    </row>
    <row r="45" spans="1:4" ht="12.75">
      <c r="A45" s="42"/>
      <c r="B45" s="62">
        <f>+B34+B44</f>
        <v>-21260</v>
      </c>
      <c r="C45" s="20"/>
      <c r="D45" s="20">
        <f>+D34+D44</f>
        <v>12418</v>
      </c>
    </row>
    <row r="46" spans="1:4" ht="8.25" customHeight="1">
      <c r="A46" s="42"/>
      <c r="B46" s="59"/>
      <c r="C46" s="20"/>
      <c r="D46" s="20"/>
    </row>
    <row r="47" spans="1:4" ht="12.75">
      <c r="A47" s="36" t="s">
        <v>108</v>
      </c>
      <c r="B47" s="59"/>
      <c r="C47" s="20"/>
      <c r="D47" s="20"/>
    </row>
    <row r="48" spans="1:4" ht="6" customHeight="1" thickBot="1">
      <c r="A48" s="42"/>
      <c r="B48" s="60"/>
      <c r="C48" s="20"/>
      <c r="D48" s="27"/>
    </row>
    <row r="49" spans="1:4" ht="12.75" customHeight="1" hidden="1">
      <c r="A49" s="42" t="s">
        <v>77</v>
      </c>
      <c r="B49" s="61">
        <v>0</v>
      </c>
      <c r="C49" s="20"/>
      <c r="D49" s="28">
        <v>0</v>
      </c>
    </row>
    <row r="50" spans="1:4" ht="12.75">
      <c r="A50" s="42" t="s">
        <v>40</v>
      </c>
      <c r="B50" s="68">
        <v>-458</v>
      </c>
      <c r="C50" s="20"/>
      <c r="D50" s="30">
        <v>-46</v>
      </c>
    </row>
    <row r="51" spans="1:4" ht="12.75" hidden="1">
      <c r="A51" s="42" t="s">
        <v>39</v>
      </c>
      <c r="B51" s="68">
        <v>0</v>
      </c>
      <c r="C51" s="20"/>
      <c r="D51" s="30">
        <v>0</v>
      </c>
    </row>
    <row r="52" spans="1:4" ht="12.75" hidden="1">
      <c r="A52" s="42" t="s">
        <v>41</v>
      </c>
      <c r="B52" s="68">
        <v>0</v>
      </c>
      <c r="C52" s="20"/>
      <c r="D52" s="30">
        <v>0</v>
      </c>
    </row>
    <row r="53" spans="1:4" ht="12.75">
      <c r="A53" s="42" t="s">
        <v>127</v>
      </c>
      <c r="B53" s="68">
        <v>0</v>
      </c>
      <c r="C53" s="20"/>
      <c r="D53" s="30">
        <v>1124</v>
      </c>
    </row>
    <row r="54" spans="1:4" ht="12.75">
      <c r="A54" s="42" t="s">
        <v>74</v>
      </c>
      <c r="B54" s="68">
        <v>18000</v>
      </c>
      <c r="C54" s="20"/>
      <c r="D54" s="30">
        <v>0</v>
      </c>
    </row>
    <row r="55" spans="1:4" ht="13.5" thickBot="1">
      <c r="A55" s="42" t="s">
        <v>42</v>
      </c>
      <c r="B55" s="66">
        <v>-258</v>
      </c>
      <c r="C55" s="20"/>
      <c r="D55" s="29">
        <v>-249</v>
      </c>
    </row>
    <row r="56" spans="1:4" ht="12.75" hidden="1">
      <c r="A56" s="42" t="s">
        <v>58</v>
      </c>
      <c r="B56" s="68">
        <v>0</v>
      </c>
      <c r="C56" s="20"/>
      <c r="D56" s="30">
        <v>0</v>
      </c>
    </row>
    <row r="57" spans="1:4" ht="13.5" hidden="1" thickBot="1">
      <c r="A57" s="42" t="s">
        <v>78</v>
      </c>
      <c r="B57" s="66">
        <v>0</v>
      </c>
      <c r="C57" s="20"/>
      <c r="D57" s="29">
        <v>0</v>
      </c>
    </row>
    <row r="58" spans="1:4" ht="13.5" thickBot="1">
      <c r="A58" s="42" t="s">
        <v>125</v>
      </c>
      <c r="B58" s="67">
        <f>SUM(B50:B57)</f>
        <v>17284</v>
      </c>
      <c r="C58" s="20"/>
      <c r="D58" s="31">
        <f>SUM(D49:D57)</f>
        <v>829</v>
      </c>
    </row>
    <row r="59" spans="1:4" ht="12.75">
      <c r="A59" s="42"/>
      <c r="B59" s="59"/>
      <c r="C59" s="20"/>
      <c r="D59" s="20"/>
    </row>
    <row r="60" spans="1:4" ht="12.75">
      <c r="A60" s="42" t="s">
        <v>126</v>
      </c>
      <c r="B60" s="62">
        <f>+B45+B58</f>
        <v>-3976</v>
      </c>
      <c r="C60" s="20"/>
      <c r="D60" s="20">
        <f>+D45+D58</f>
        <v>13247</v>
      </c>
    </row>
    <row r="61" spans="1:4" ht="13.5" thickBot="1">
      <c r="A61" s="42" t="s">
        <v>43</v>
      </c>
      <c r="B61" s="62">
        <f>16374-7115</f>
        <v>9259</v>
      </c>
      <c r="C61" s="20"/>
      <c r="D61" s="20">
        <v>10</v>
      </c>
    </row>
    <row r="62" spans="1:4" ht="13.5" thickBot="1">
      <c r="A62" s="42" t="s">
        <v>44</v>
      </c>
      <c r="B62" s="67">
        <f>SUM(B60:B61)</f>
        <v>5283</v>
      </c>
      <c r="C62" s="20"/>
      <c r="D62" s="31">
        <f>SUM(D60:D61)</f>
        <v>13257</v>
      </c>
    </row>
    <row r="63" spans="1:2" ht="12.75">
      <c r="A63" s="42"/>
      <c r="B63" s="64"/>
    </row>
    <row r="64" ht="12.75">
      <c r="A64" s="42"/>
    </row>
    <row r="65" ht="12.75">
      <c r="A65" s="42"/>
    </row>
    <row r="66" ht="12.75">
      <c r="A66" s="8" t="s">
        <v>109</v>
      </c>
    </row>
    <row r="67" spans="1:4" ht="12.75">
      <c r="A67" s="42" t="s">
        <v>51</v>
      </c>
      <c r="B67" s="21">
        <f>+'BS'!B26</f>
        <v>2171</v>
      </c>
      <c r="C67" s="21"/>
      <c r="D67" s="21">
        <v>6102</v>
      </c>
    </row>
    <row r="68" spans="1:4" ht="13.5" thickBot="1">
      <c r="A68" s="42" t="s">
        <v>52</v>
      </c>
      <c r="B68" s="21">
        <f>+'BS'!B25</f>
        <v>10227</v>
      </c>
      <c r="C68" s="21"/>
      <c r="D68" s="21">
        <v>13514</v>
      </c>
    </row>
    <row r="69" spans="1:4" ht="12.75">
      <c r="A69" s="42"/>
      <c r="B69" s="32">
        <f>SUM(B67:B68)</f>
        <v>12398</v>
      </c>
      <c r="C69" s="23"/>
      <c r="D69" s="32">
        <f>SUM(D67:D68)</f>
        <v>19616</v>
      </c>
    </row>
    <row r="70" spans="1:4" ht="13.5" thickBot="1">
      <c r="A70" s="42" t="s">
        <v>68</v>
      </c>
      <c r="B70" s="33">
        <v>-7115</v>
      </c>
      <c r="C70" s="22"/>
      <c r="D70" s="33">
        <v>-6359</v>
      </c>
    </row>
    <row r="71" spans="1:4" ht="13.5" thickBot="1">
      <c r="A71" s="42" t="s">
        <v>53</v>
      </c>
      <c r="B71" s="34">
        <f>SUM(B69:B70)</f>
        <v>5283</v>
      </c>
      <c r="C71" s="23"/>
      <c r="D71" s="34">
        <f>SUM(D69:D70)</f>
        <v>13257</v>
      </c>
    </row>
    <row r="72" ht="12.75">
      <c r="A72" s="42"/>
    </row>
    <row r="75" spans="1:4" ht="12.75">
      <c r="A75" s="69" t="s">
        <v>130</v>
      </c>
      <c r="B75" s="69"/>
      <c r="C75" s="69"/>
      <c r="D75" s="69"/>
    </row>
    <row r="76" spans="1:4" ht="12.75">
      <c r="A76" s="69"/>
      <c r="B76" s="69"/>
      <c r="C76" s="69"/>
      <c r="D76" s="69"/>
    </row>
    <row r="77" spans="1:4" ht="12.75">
      <c r="A77" s="69"/>
      <c r="B77" s="69"/>
      <c r="C77" s="69"/>
      <c r="D77" s="69"/>
    </row>
  </sheetData>
  <mergeCells count="4">
    <mergeCell ref="A1:D1"/>
    <mergeCell ref="A2:D2"/>
    <mergeCell ref="A3:D3"/>
    <mergeCell ref="A75:D77"/>
  </mergeCells>
  <printOptions/>
  <pageMargins left="0.81" right="0.54" top="0.36" bottom="0.6" header="0.24" footer="0.38"/>
  <pageSetup horizontalDpi="600" verticalDpi="600" orientation="portrait" paperSize="9" scale="95" r:id="rId1"/>
  <headerFooter alignWithMargins="0">
    <oddFooter>&amp;C4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CREST BUILDER SDN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CREST BUILDER SDN BHD</dc:creator>
  <cp:keywords/>
  <dc:description/>
  <cp:lastModifiedBy>crest builder</cp:lastModifiedBy>
  <cp:lastPrinted>2004-05-25T06:57:23Z</cp:lastPrinted>
  <dcterms:created xsi:type="dcterms:W3CDTF">2003-06-03T04:45:37Z</dcterms:created>
  <dcterms:modified xsi:type="dcterms:W3CDTF">2004-05-25T06:57:30Z</dcterms:modified>
  <cp:category/>
  <cp:version/>
  <cp:contentType/>
  <cp:contentStatus/>
</cp:coreProperties>
</file>